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ohnson\Desktop\"/>
    </mc:Choice>
  </mc:AlternateContent>
  <xr:revisionPtr revIDLastSave="0" documentId="13_ncr:1_{4C99495D-3835-4014-B097-1C256DF977F4}" xr6:coauthVersionLast="47" xr6:coauthVersionMax="47" xr10:uidLastSave="{00000000-0000-0000-0000-000000000000}"/>
  <workbookProtection workbookAlgorithmName="SHA-512" workbookHashValue="H1cy0kxM/oIwRUh0R6iuGvrtgUwFwDIbHDSnOc+By6PTcF7AWdImSY4bXC1Hc1izyihXsJHvFu/btuk54FgwNA==" workbookSaltValue="mVPw6QdLBhRHuJASgWwoCQ==" workbookSpinCount="100000" lockStructure="1"/>
  <bookViews>
    <workbookView xWindow="28680" yWindow="-120" windowWidth="29040" windowHeight="15840" tabRatio="693" xr2:uid="{00000000-000D-0000-FFFF-FFFF00000000}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Leave request" sheetId="14" r:id="rId13"/>
  </sheets>
  <definedNames>
    <definedName name="_xlnm.Print_Area" localSheetId="0">JULY!$A$1:$V$59</definedName>
    <definedName name="_xlnm.Print_Area" localSheetId="4">NOVEMBER!$A$1:$V$59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1" l="1"/>
  <c r="I9" i="2" l="1"/>
  <c r="Q9" i="2" s="1"/>
  <c r="I10" i="2"/>
  <c r="Q10" i="2" s="1"/>
  <c r="I11" i="2"/>
  <c r="Q11" i="2" s="1"/>
  <c r="I12" i="2"/>
  <c r="Q12" i="2" s="1"/>
  <c r="I13" i="2"/>
  <c r="Q13" i="2" s="1"/>
  <c r="I14" i="2"/>
  <c r="Q14" i="2" s="1"/>
  <c r="I15" i="2"/>
  <c r="Q15" i="2" s="1"/>
  <c r="I16" i="2"/>
  <c r="Q16" i="2" s="1"/>
  <c r="I17" i="2"/>
  <c r="Q17" i="2"/>
  <c r="I18" i="2"/>
  <c r="Q18" i="2" s="1"/>
  <c r="I19" i="2"/>
  <c r="Q19" i="2" s="1"/>
  <c r="I20" i="2"/>
  <c r="Q20" i="2" s="1"/>
  <c r="I21" i="2"/>
  <c r="Q21" i="2"/>
  <c r="I22" i="2"/>
  <c r="Q22" i="2" s="1"/>
  <c r="I23" i="2"/>
  <c r="Q23" i="2" s="1"/>
  <c r="I24" i="2"/>
  <c r="Q24" i="2" s="1"/>
  <c r="I25" i="2"/>
  <c r="Q25" i="2" s="1"/>
  <c r="I26" i="2"/>
  <c r="Q26" i="2"/>
  <c r="I27" i="2"/>
  <c r="Q27" i="2" s="1"/>
  <c r="I28" i="2"/>
  <c r="Q28" i="2" s="1"/>
  <c r="I29" i="2"/>
  <c r="Q29" i="2" s="1"/>
  <c r="I30" i="2"/>
  <c r="Q30" i="2" s="1"/>
  <c r="I31" i="2"/>
  <c r="Q31" i="2"/>
  <c r="I32" i="2"/>
  <c r="Q32" i="2" s="1"/>
  <c r="I33" i="2"/>
  <c r="Q33" i="2" s="1"/>
  <c r="I34" i="2"/>
  <c r="Q34" i="2" s="1"/>
  <c r="I35" i="2"/>
  <c r="Q35" i="2"/>
  <c r="I36" i="2"/>
  <c r="Q36" i="2" s="1"/>
  <c r="S36" i="2"/>
  <c r="I37" i="2"/>
  <c r="Q37" i="2" s="1"/>
  <c r="I38" i="2"/>
  <c r="Q38" i="2" s="1"/>
  <c r="I39" i="2"/>
  <c r="Q39" i="2" s="1"/>
  <c r="I40" i="2"/>
  <c r="Q40" i="2"/>
  <c r="I41" i="2"/>
  <c r="Q41" i="2" s="1"/>
  <c r="I42" i="2"/>
  <c r="Q42" i="2" s="1"/>
  <c r="I43" i="2"/>
  <c r="Q43" i="2" s="1"/>
  <c r="I44" i="2"/>
  <c r="Q44" i="2" s="1"/>
  <c r="I45" i="2"/>
  <c r="Q45" i="2" s="1"/>
  <c r="I46" i="2"/>
  <c r="J46" i="2"/>
  <c r="K46" i="2"/>
  <c r="L46" i="2"/>
  <c r="M46" i="2"/>
  <c r="N46" i="2"/>
  <c r="O46" i="2"/>
  <c r="P46" i="2"/>
  <c r="Q46" i="2"/>
  <c r="J46" i="12"/>
  <c r="K46" i="12"/>
  <c r="L46" i="12"/>
  <c r="M46" i="12"/>
  <c r="N46" i="12"/>
  <c r="O46" i="12"/>
  <c r="P46" i="12"/>
  <c r="J46" i="11"/>
  <c r="J8" i="12" s="1"/>
  <c r="K46" i="11"/>
  <c r="K8" i="12" s="1"/>
  <c r="L46" i="11"/>
  <c r="L8" i="12" s="1"/>
  <c r="M46" i="11"/>
  <c r="M8" i="12" s="1"/>
  <c r="N46" i="11"/>
  <c r="N8" i="12" s="1"/>
  <c r="O46" i="11"/>
  <c r="O8" i="12" s="1"/>
  <c r="P46" i="11"/>
  <c r="P8" i="12" s="1"/>
  <c r="J46" i="10"/>
  <c r="K46" i="10"/>
  <c r="L46" i="10"/>
  <c r="M46" i="10"/>
  <c r="N46" i="10"/>
  <c r="O46" i="10"/>
  <c r="P46" i="10"/>
  <c r="J46" i="9"/>
  <c r="K46" i="9"/>
  <c r="L46" i="9"/>
  <c r="M46" i="9"/>
  <c r="N46" i="9"/>
  <c r="O46" i="9"/>
  <c r="P46" i="9"/>
  <c r="J46" i="8"/>
  <c r="K46" i="8"/>
  <c r="L46" i="8"/>
  <c r="M46" i="8"/>
  <c r="N46" i="8"/>
  <c r="O46" i="8"/>
  <c r="P46" i="8"/>
  <c r="J46" i="7"/>
  <c r="K46" i="7"/>
  <c r="L46" i="7"/>
  <c r="M46" i="7"/>
  <c r="N46" i="7"/>
  <c r="O46" i="7"/>
  <c r="P46" i="7"/>
  <c r="J46" i="6"/>
  <c r="K46" i="6"/>
  <c r="L46" i="6"/>
  <c r="M46" i="6"/>
  <c r="N46" i="6"/>
  <c r="O46" i="6"/>
  <c r="P46" i="6"/>
  <c r="J46" i="5"/>
  <c r="J8" i="6" s="1"/>
  <c r="K46" i="5"/>
  <c r="K8" i="6" s="1"/>
  <c r="L46" i="5"/>
  <c r="L8" i="6" s="1"/>
  <c r="M46" i="5"/>
  <c r="M8" i="6" s="1"/>
  <c r="N46" i="5"/>
  <c r="N8" i="6" s="1"/>
  <c r="O46" i="5"/>
  <c r="O8" i="6" s="1"/>
  <c r="P46" i="5"/>
  <c r="P8" i="6" s="1"/>
  <c r="J46" i="4"/>
  <c r="K46" i="4"/>
  <c r="L46" i="4"/>
  <c r="M46" i="4"/>
  <c r="N46" i="4"/>
  <c r="O46" i="4"/>
  <c r="P46" i="4"/>
  <c r="J46" i="3"/>
  <c r="K46" i="3"/>
  <c r="L46" i="3"/>
  <c r="M46" i="3"/>
  <c r="N46" i="3"/>
  <c r="O46" i="3"/>
  <c r="P46" i="3"/>
  <c r="J46" i="1"/>
  <c r="J8" i="2" s="1"/>
  <c r="K46" i="1"/>
  <c r="L46" i="1"/>
  <c r="M46" i="1"/>
  <c r="N46" i="1"/>
  <c r="O46" i="1"/>
  <c r="P46" i="1"/>
  <c r="R45" i="2" l="1"/>
  <c r="S22" i="2"/>
  <c r="S29" i="2"/>
  <c r="R43" i="2"/>
  <c r="R22" i="2"/>
  <c r="R29" i="2"/>
  <c r="R36" i="2"/>
  <c r="U46" i="12"/>
  <c r="T46" i="12"/>
  <c r="U46" i="11"/>
  <c r="T46" i="11"/>
  <c r="U46" i="10"/>
  <c r="T46" i="10"/>
  <c r="U46" i="9"/>
  <c r="T46" i="9"/>
  <c r="U46" i="8"/>
  <c r="T46" i="8"/>
  <c r="U46" i="7"/>
  <c r="T46" i="7"/>
  <c r="U46" i="6"/>
  <c r="T46" i="6"/>
  <c r="U46" i="5"/>
  <c r="U8" i="6" s="1"/>
  <c r="T46" i="5"/>
  <c r="T8" i="6" s="1"/>
  <c r="U46" i="4"/>
  <c r="T46" i="4"/>
  <c r="U46" i="3"/>
  <c r="T46" i="3"/>
  <c r="U46" i="2"/>
  <c r="T46" i="2"/>
  <c r="U46" i="1"/>
  <c r="T46" i="1"/>
  <c r="K53" i="11" l="1"/>
  <c r="J53" i="11"/>
  <c r="K53" i="10"/>
  <c r="J53" i="10"/>
  <c r="K53" i="9"/>
  <c r="J53" i="9"/>
  <c r="K53" i="8"/>
  <c r="J53" i="8"/>
  <c r="K53" i="7"/>
  <c r="J53" i="7"/>
  <c r="K53" i="6"/>
  <c r="J53" i="6"/>
  <c r="K53" i="5"/>
  <c r="J53" i="5"/>
  <c r="K53" i="4"/>
  <c r="J53" i="4"/>
  <c r="K53" i="3"/>
  <c r="J53" i="3"/>
  <c r="K53" i="2"/>
  <c r="J53" i="2"/>
  <c r="K53" i="12"/>
  <c r="J53" i="12"/>
  <c r="J55" i="2" l="1"/>
  <c r="K55" i="2"/>
  <c r="D6" i="14"/>
  <c r="D2" i="5" l="1"/>
  <c r="D4" i="5"/>
  <c r="K2" i="5"/>
  <c r="K4" i="5"/>
  <c r="O2" i="5"/>
  <c r="O3" i="5"/>
  <c r="R2" i="5"/>
  <c r="R3" i="5"/>
  <c r="U8" i="12" l="1"/>
  <c r="T8" i="12"/>
  <c r="U8" i="11"/>
  <c r="T8" i="11"/>
  <c r="U8" i="10"/>
  <c r="T8" i="10"/>
  <c r="U8" i="9"/>
  <c r="T8" i="9"/>
  <c r="T8" i="8"/>
  <c r="U8" i="7"/>
  <c r="T8" i="7"/>
  <c r="U8" i="3"/>
  <c r="U8" i="8"/>
  <c r="U8" i="5"/>
  <c r="T8" i="5"/>
  <c r="U8" i="4"/>
  <c r="T8" i="4"/>
  <c r="T8" i="3"/>
  <c r="T8" i="2"/>
  <c r="U8" i="2" l="1"/>
  <c r="I27" i="11" l="1"/>
  <c r="I27" i="8" l="1"/>
  <c r="A32" i="14" l="1"/>
  <c r="A31" i="14"/>
  <c r="L29" i="14"/>
  <c r="J53" i="1" l="1"/>
  <c r="J54" i="1" s="1"/>
  <c r="O54" i="1"/>
  <c r="O55" i="1" s="1"/>
  <c r="O51" i="2" s="1"/>
  <c r="P54" i="1"/>
  <c r="Q54" i="1"/>
  <c r="Q55" i="1" s="1"/>
  <c r="Q51" i="2" s="1"/>
  <c r="K54" i="1" l="1"/>
  <c r="K56" i="1" s="1"/>
  <c r="K51" i="2" s="1"/>
  <c r="J56" i="1"/>
  <c r="J51" i="2" s="1"/>
  <c r="I40" i="6"/>
  <c r="I14" i="1" l="1"/>
  <c r="O54" i="8" l="1"/>
  <c r="P54" i="8"/>
  <c r="Q54" i="8"/>
  <c r="I44" i="10"/>
  <c r="I43" i="10"/>
  <c r="I19" i="11" l="1"/>
  <c r="I20" i="11"/>
  <c r="I21" i="11"/>
  <c r="I22" i="11"/>
  <c r="I18" i="11" l="1"/>
  <c r="I39" i="10" l="1"/>
  <c r="I39" i="9" l="1"/>
  <c r="D2" i="12" l="1"/>
  <c r="C3" i="14" s="1"/>
  <c r="K2" i="12"/>
  <c r="O4" i="14" s="1"/>
  <c r="O2" i="12"/>
  <c r="R3" i="12"/>
  <c r="D4" i="12"/>
  <c r="K4" i="12"/>
  <c r="J8" i="10"/>
  <c r="N8" i="10"/>
  <c r="J8" i="4"/>
  <c r="I42" i="1"/>
  <c r="Q42" i="1" s="1"/>
  <c r="K55" i="3"/>
  <c r="K55" i="4" s="1"/>
  <c r="J55" i="3"/>
  <c r="J55" i="4" s="1"/>
  <c r="Q54" i="12"/>
  <c r="P54" i="12"/>
  <c r="O54" i="12"/>
  <c r="Q54" i="11"/>
  <c r="P54" i="11"/>
  <c r="O54" i="11"/>
  <c r="Q54" i="10"/>
  <c r="P54" i="10"/>
  <c r="O54" i="10"/>
  <c r="Q54" i="9"/>
  <c r="P54" i="9"/>
  <c r="O54" i="9"/>
  <c r="Q54" i="7"/>
  <c r="P54" i="7"/>
  <c r="O54" i="7"/>
  <c r="Q54" i="6"/>
  <c r="P54" i="6"/>
  <c r="O54" i="6"/>
  <c r="Q54" i="5"/>
  <c r="P54" i="5"/>
  <c r="O54" i="5"/>
  <c r="Q54" i="4"/>
  <c r="P54" i="4"/>
  <c r="O54" i="4"/>
  <c r="Q54" i="3"/>
  <c r="P54" i="3"/>
  <c r="O54" i="3"/>
  <c r="Q54" i="2"/>
  <c r="Q55" i="2" s="1"/>
  <c r="Q51" i="3" s="1"/>
  <c r="P54" i="2"/>
  <c r="O54" i="2"/>
  <c r="K54" i="2"/>
  <c r="J54" i="2"/>
  <c r="L8" i="9"/>
  <c r="O8" i="3"/>
  <c r="M8" i="3"/>
  <c r="K8" i="3"/>
  <c r="O3" i="12"/>
  <c r="R2" i="12"/>
  <c r="R3" i="11"/>
  <c r="O3" i="11"/>
  <c r="R2" i="11"/>
  <c r="O2" i="11"/>
  <c r="R3" i="10"/>
  <c r="O3" i="10"/>
  <c r="R2" i="10"/>
  <c r="O2" i="10"/>
  <c r="R3" i="9"/>
  <c r="O3" i="9"/>
  <c r="R2" i="9"/>
  <c r="O2" i="9"/>
  <c r="R3" i="8"/>
  <c r="O3" i="8"/>
  <c r="R2" i="8"/>
  <c r="O2" i="8"/>
  <c r="R3" i="7"/>
  <c r="O3" i="7"/>
  <c r="R2" i="7"/>
  <c r="O2" i="7"/>
  <c r="R3" i="6"/>
  <c r="O3" i="6"/>
  <c r="R2" i="6"/>
  <c r="O2" i="6"/>
  <c r="R3" i="4"/>
  <c r="O3" i="4"/>
  <c r="R2" i="4"/>
  <c r="O2" i="4"/>
  <c r="R3" i="3"/>
  <c r="O3" i="3"/>
  <c r="R2" i="3"/>
  <c r="O2" i="3"/>
  <c r="R3" i="2"/>
  <c r="R2" i="2"/>
  <c r="O2" i="2"/>
  <c r="O3" i="2"/>
  <c r="J8" i="5"/>
  <c r="K8" i="5"/>
  <c r="L8" i="5"/>
  <c r="M8" i="5"/>
  <c r="N8" i="5"/>
  <c r="O8" i="5"/>
  <c r="P8" i="5"/>
  <c r="K4" i="11"/>
  <c r="D4" i="11"/>
  <c r="K2" i="11"/>
  <c r="D2" i="11"/>
  <c r="K4" i="10"/>
  <c r="D4" i="10"/>
  <c r="K2" i="10"/>
  <c r="D2" i="10"/>
  <c r="K4" i="9"/>
  <c r="D4" i="9"/>
  <c r="K2" i="9"/>
  <c r="D2" i="9"/>
  <c r="K4" i="8"/>
  <c r="D4" i="8"/>
  <c r="K2" i="8"/>
  <c r="D2" i="8"/>
  <c r="K4" i="7"/>
  <c r="D4" i="7"/>
  <c r="K2" i="7"/>
  <c r="D2" i="7"/>
  <c r="Q4" i="6"/>
  <c r="Q4" i="9" s="1"/>
  <c r="K4" i="6"/>
  <c r="D4" i="6"/>
  <c r="K2" i="6"/>
  <c r="D2" i="6"/>
  <c r="Q4" i="5"/>
  <c r="Q4" i="4"/>
  <c r="L8" i="4"/>
  <c r="N8" i="4"/>
  <c r="P8" i="4"/>
  <c r="I13" i="8"/>
  <c r="Q13" i="8" s="1"/>
  <c r="I21" i="5"/>
  <c r="Q21" i="5" s="1"/>
  <c r="I22" i="5"/>
  <c r="Q22" i="5" s="1"/>
  <c r="I23" i="5"/>
  <c r="Q23" i="5" s="1"/>
  <c r="I42" i="3"/>
  <c r="Q42" i="3" s="1"/>
  <c r="I9" i="12"/>
  <c r="Q9" i="12" s="1"/>
  <c r="I10" i="12"/>
  <c r="Q10" i="12" s="1"/>
  <c r="I11" i="12"/>
  <c r="Q11" i="12" s="1"/>
  <c r="I12" i="12"/>
  <c r="Q12" i="12" s="1"/>
  <c r="I13" i="12"/>
  <c r="Q13" i="12" s="1"/>
  <c r="I14" i="12"/>
  <c r="Q14" i="12" s="1"/>
  <c r="I15" i="12"/>
  <c r="Q15" i="12" s="1"/>
  <c r="I16" i="12"/>
  <c r="Q16" i="12" s="1"/>
  <c r="I17" i="12"/>
  <c r="Q17" i="12" s="1"/>
  <c r="I18" i="12"/>
  <c r="Q18" i="12" s="1"/>
  <c r="I19" i="12"/>
  <c r="Q19" i="12" s="1"/>
  <c r="I20" i="12"/>
  <c r="Q20" i="12" s="1"/>
  <c r="I21" i="12"/>
  <c r="Q21" i="12" s="1"/>
  <c r="I22" i="12"/>
  <c r="Q22" i="12" s="1"/>
  <c r="I23" i="12"/>
  <c r="Q23" i="12" s="1"/>
  <c r="I24" i="12"/>
  <c r="Q24" i="12" s="1"/>
  <c r="I25" i="12"/>
  <c r="Q25" i="12" s="1"/>
  <c r="I26" i="12"/>
  <c r="Q26" i="12" s="1"/>
  <c r="I27" i="12"/>
  <c r="Q27" i="12" s="1"/>
  <c r="I28" i="12"/>
  <c r="Q28" i="12" s="1"/>
  <c r="I29" i="12"/>
  <c r="Q29" i="12" s="1"/>
  <c r="I30" i="12"/>
  <c r="Q30" i="12" s="1"/>
  <c r="I31" i="12"/>
  <c r="Q31" i="12" s="1"/>
  <c r="I32" i="12"/>
  <c r="Q32" i="12" s="1"/>
  <c r="I33" i="12"/>
  <c r="Q33" i="12" s="1"/>
  <c r="I34" i="12"/>
  <c r="Q34" i="12" s="1"/>
  <c r="I35" i="12"/>
  <c r="Q35" i="12" s="1"/>
  <c r="I36" i="12"/>
  <c r="Q36" i="12" s="1"/>
  <c r="I37" i="12"/>
  <c r="I38" i="12"/>
  <c r="Q38" i="12" s="1"/>
  <c r="I39" i="12"/>
  <c r="Q39" i="12" s="1"/>
  <c r="I40" i="12"/>
  <c r="Q40" i="12" s="1"/>
  <c r="I41" i="12"/>
  <c r="Q41" i="12" s="1"/>
  <c r="I42" i="12"/>
  <c r="Q42" i="12" s="1"/>
  <c r="I43" i="12"/>
  <c r="Q43" i="12" s="1"/>
  <c r="I44" i="12"/>
  <c r="I45" i="12"/>
  <c r="Q45" i="12" s="1"/>
  <c r="I9" i="11"/>
  <c r="Q9" i="11" s="1"/>
  <c r="I10" i="11"/>
  <c r="Q10" i="11" s="1"/>
  <c r="I11" i="11"/>
  <c r="Q11" i="11" s="1"/>
  <c r="I12" i="11"/>
  <c r="Q12" i="11" s="1"/>
  <c r="I13" i="11"/>
  <c r="Q13" i="11" s="1"/>
  <c r="I14" i="11"/>
  <c r="Q14" i="11" s="1"/>
  <c r="I15" i="11"/>
  <c r="Q15" i="11" s="1"/>
  <c r="I16" i="11"/>
  <c r="Q16" i="11" s="1"/>
  <c r="I17" i="11"/>
  <c r="Q17" i="11" s="1"/>
  <c r="Q18" i="11"/>
  <c r="Q19" i="11"/>
  <c r="Q20" i="11"/>
  <c r="Q21" i="11"/>
  <c r="Q22" i="11"/>
  <c r="I23" i="11"/>
  <c r="Q23" i="11" s="1"/>
  <c r="I24" i="11"/>
  <c r="Q24" i="11" s="1"/>
  <c r="I25" i="11"/>
  <c r="Q25" i="11" s="1"/>
  <c r="I26" i="11"/>
  <c r="Q26" i="11" s="1"/>
  <c r="Q27" i="11"/>
  <c r="I28" i="11"/>
  <c r="Q28" i="11" s="1"/>
  <c r="I29" i="11"/>
  <c r="Q29" i="11" s="1"/>
  <c r="I30" i="11"/>
  <c r="Q30" i="11" s="1"/>
  <c r="I31" i="11"/>
  <c r="Q31" i="11" s="1"/>
  <c r="I32" i="11"/>
  <c r="Q32" i="11" s="1"/>
  <c r="I33" i="11"/>
  <c r="Q33" i="11" s="1"/>
  <c r="I34" i="11"/>
  <c r="Q34" i="11" s="1"/>
  <c r="I35" i="11"/>
  <c r="Q35" i="11" s="1"/>
  <c r="I36" i="11"/>
  <c r="Q36" i="11" s="1"/>
  <c r="I37" i="11"/>
  <c r="I38" i="11"/>
  <c r="Q38" i="11" s="1"/>
  <c r="I39" i="11"/>
  <c r="Q39" i="11" s="1"/>
  <c r="I40" i="11"/>
  <c r="Q40" i="11" s="1"/>
  <c r="I41" i="11"/>
  <c r="I42" i="11"/>
  <c r="Q42" i="11" s="1"/>
  <c r="I43" i="11"/>
  <c r="Q43" i="11" s="1"/>
  <c r="I44" i="11"/>
  <c r="Q44" i="11" s="1"/>
  <c r="I45" i="11"/>
  <c r="I46" i="11" s="1"/>
  <c r="I8" i="12" s="1"/>
  <c r="I9" i="10"/>
  <c r="Q9" i="10" s="1"/>
  <c r="I10" i="10"/>
  <c r="Q10" i="10" s="1"/>
  <c r="I11" i="10"/>
  <c r="Q11" i="10" s="1"/>
  <c r="I12" i="10"/>
  <c r="Q12" i="10" s="1"/>
  <c r="I13" i="10"/>
  <c r="Q13" i="10" s="1"/>
  <c r="I14" i="10"/>
  <c r="Q14" i="10" s="1"/>
  <c r="I15" i="10"/>
  <c r="Q15" i="10" s="1"/>
  <c r="I16" i="10"/>
  <c r="Q16" i="10" s="1"/>
  <c r="I17" i="10"/>
  <c r="Q17" i="10" s="1"/>
  <c r="I18" i="10"/>
  <c r="Q18" i="10" s="1"/>
  <c r="I19" i="10"/>
  <c r="Q19" i="10" s="1"/>
  <c r="I20" i="10"/>
  <c r="Q20" i="10" s="1"/>
  <c r="I21" i="10"/>
  <c r="Q21" i="10" s="1"/>
  <c r="I22" i="10"/>
  <c r="Q22" i="10" s="1"/>
  <c r="I23" i="10"/>
  <c r="Q23" i="10" s="1"/>
  <c r="I24" i="10"/>
  <c r="Q24" i="10" s="1"/>
  <c r="I25" i="10"/>
  <c r="Q25" i="10" s="1"/>
  <c r="I26" i="10"/>
  <c r="Q26" i="10" s="1"/>
  <c r="I27" i="10"/>
  <c r="Q27" i="10" s="1"/>
  <c r="I28" i="10"/>
  <c r="Q28" i="10" s="1"/>
  <c r="I29" i="10"/>
  <c r="Q29" i="10" s="1"/>
  <c r="I30" i="10"/>
  <c r="Q30" i="10" s="1"/>
  <c r="I31" i="10"/>
  <c r="Q31" i="10" s="1"/>
  <c r="I32" i="10"/>
  <c r="Q32" i="10" s="1"/>
  <c r="I33" i="10"/>
  <c r="Q33" i="10" s="1"/>
  <c r="I34" i="10"/>
  <c r="Q34" i="10" s="1"/>
  <c r="I35" i="10"/>
  <c r="Q35" i="10" s="1"/>
  <c r="I36" i="10"/>
  <c r="Q36" i="10" s="1"/>
  <c r="I37" i="10"/>
  <c r="I38" i="10"/>
  <c r="Q38" i="10" s="1"/>
  <c r="Q39" i="10"/>
  <c r="I40" i="10"/>
  <c r="I41" i="10"/>
  <c r="Q41" i="10" s="1"/>
  <c r="I42" i="10"/>
  <c r="Q42" i="10" s="1"/>
  <c r="Q43" i="10"/>
  <c r="Q44" i="10"/>
  <c r="I45" i="10"/>
  <c r="Q45" i="10" s="1"/>
  <c r="J8" i="11"/>
  <c r="K8" i="11"/>
  <c r="L8" i="11"/>
  <c r="M8" i="11"/>
  <c r="N8" i="11"/>
  <c r="O8" i="11"/>
  <c r="P8" i="11"/>
  <c r="I9" i="9"/>
  <c r="Q9" i="9" s="1"/>
  <c r="I10" i="9"/>
  <c r="Q10" i="9" s="1"/>
  <c r="I11" i="9"/>
  <c r="Q11" i="9" s="1"/>
  <c r="I12" i="9"/>
  <c r="Q12" i="9" s="1"/>
  <c r="I13" i="9"/>
  <c r="Q13" i="9" s="1"/>
  <c r="I14" i="9"/>
  <c r="Q14" i="9" s="1"/>
  <c r="I15" i="9"/>
  <c r="Q15" i="9" s="1"/>
  <c r="I16" i="9"/>
  <c r="Q16" i="9" s="1"/>
  <c r="I17" i="9"/>
  <c r="Q17" i="9" s="1"/>
  <c r="I18" i="9"/>
  <c r="Q18" i="9" s="1"/>
  <c r="I19" i="9"/>
  <c r="Q19" i="9" s="1"/>
  <c r="I20" i="9"/>
  <c r="Q20" i="9" s="1"/>
  <c r="I21" i="9"/>
  <c r="Q21" i="9" s="1"/>
  <c r="I22" i="9"/>
  <c r="Q22" i="9" s="1"/>
  <c r="I23" i="9"/>
  <c r="Q23" i="9" s="1"/>
  <c r="I24" i="9"/>
  <c r="Q24" i="9" s="1"/>
  <c r="I25" i="9"/>
  <c r="Q25" i="9" s="1"/>
  <c r="I26" i="9"/>
  <c r="Q26" i="9" s="1"/>
  <c r="I27" i="9"/>
  <c r="Q27" i="9" s="1"/>
  <c r="I28" i="9"/>
  <c r="Q28" i="9" s="1"/>
  <c r="I29" i="9"/>
  <c r="Q29" i="9" s="1"/>
  <c r="I30" i="9"/>
  <c r="Q30" i="9" s="1"/>
  <c r="I31" i="9"/>
  <c r="Q31" i="9" s="1"/>
  <c r="I32" i="9"/>
  <c r="Q32" i="9" s="1"/>
  <c r="I33" i="9"/>
  <c r="Q33" i="9" s="1"/>
  <c r="I34" i="9"/>
  <c r="Q34" i="9" s="1"/>
  <c r="I35" i="9"/>
  <c r="Q35" i="9" s="1"/>
  <c r="I36" i="9"/>
  <c r="Q36" i="9" s="1"/>
  <c r="I37" i="9"/>
  <c r="I38" i="9"/>
  <c r="Q39" i="9"/>
  <c r="I40" i="9"/>
  <c r="I41" i="9"/>
  <c r="Q41" i="9" s="1"/>
  <c r="I42" i="9"/>
  <c r="Q42" i="9" s="1"/>
  <c r="I43" i="9"/>
  <c r="Q43" i="9" s="1"/>
  <c r="Q44" i="9"/>
  <c r="I45" i="9"/>
  <c r="I46" i="9" s="1"/>
  <c r="K8" i="10"/>
  <c r="M8" i="10"/>
  <c r="O8" i="10"/>
  <c r="P8" i="10"/>
  <c r="I9" i="8"/>
  <c r="Q9" i="8" s="1"/>
  <c r="I10" i="8"/>
  <c r="Q10" i="8" s="1"/>
  <c r="I11" i="8"/>
  <c r="Q11" i="8" s="1"/>
  <c r="I12" i="8"/>
  <c r="Q12" i="8" s="1"/>
  <c r="I14" i="8"/>
  <c r="Q14" i="8" s="1"/>
  <c r="I15" i="8"/>
  <c r="Q15" i="8" s="1"/>
  <c r="I16" i="8"/>
  <c r="Q16" i="8" s="1"/>
  <c r="I17" i="8"/>
  <c r="Q17" i="8" s="1"/>
  <c r="I18" i="8"/>
  <c r="Q18" i="8" s="1"/>
  <c r="I19" i="8"/>
  <c r="Q19" i="8" s="1"/>
  <c r="I20" i="8"/>
  <c r="Q20" i="8" s="1"/>
  <c r="I21" i="8"/>
  <c r="Q21" i="8" s="1"/>
  <c r="I22" i="8"/>
  <c r="Q22" i="8" s="1"/>
  <c r="I23" i="8"/>
  <c r="I24" i="8"/>
  <c r="Q24" i="8" s="1"/>
  <c r="I25" i="8"/>
  <c r="Q25" i="8" s="1"/>
  <c r="I26" i="8"/>
  <c r="Q26" i="8" s="1"/>
  <c r="Q27" i="8"/>
  <c r="I28" i="8"/>
  <c r="Q28" i="8" s="1"/>
  <c r="I29" i="8"/>
  <c r="Q29" i="8" s="1"/>
  <c r="I30" i="8"/>
  <c r="Q30" i="8" s="1"/>
  <c r="I31" i="8"/>
  <c r="Q31" i="8" s="1"/>
  <c r="I32" i="8"/>
  <c r="Q32" i="8" s="1"/>
  <c r="I33" i="8"/>
  <c r="Q33" i="8" s="1"/>
  <c r="I34" i="8"/>
  <c r="Q34" i="8" s="1"/>
  <c r="I35" i="8"/>
  <c r="Q35" i="8" s="1"/>
  <c r="I36" i="8"/>
  <c r="Q36" i="8" s="1"/>
  <c r="I37" i="8"/>
  <c r="I38" i="8"/>
  <c r="Q38" i="8" s="1"/>
  <c r="I39" i="8"/>
  <c r="Q39" i="8" s="1"/>
  <c r="I40" i="8"/>
  <c r="Q40" i="8" s="1"/>
  <c r="I41" i="8"/>
  <c r="Q41" i="8" s="1"/>
  <c r="I42" i="8"/>
  <c r="Q42" i="8" s="1"/>
  <c r="I43" i="8"/>
  <c r="Q43" i="8"/>
  <c r="I44" i="8"/>
  <c r="Q44" i="8" s="1"/>
  <c r="I45" i="8"/>
  <c r="Q45" i="8" s="1"/>
  <c r="J8" i="9"/>
  <c r="K8" i="9"/>
  <c r="M8" i="9"/>
  <c r="N8" i="9"/>
  <c r="O8" i="9"/>
  <c r="P8" i="9"/>
  <c r="I9" i="7"/>
  <c r="Q9" i="7" s="1"/>
  <c r="I10" i="7"/>
  <c r="Q10" i="7" s="1"/>
  <c r="I11" i="7"/>
  <c r="Q11" i="7" s="1"/>
  <c r="I12" i="7"/>
  <c r="Q12" i="7" s="1"/>
  <c r="I13" i="7"/>
  <c r="Q13" i="7" s="1"/>
  <c r="I14" i="7"/>
  <c r="Q14" i="7" s="1"/>
  <c r="I15" i="7"/>
  <c r="Q15" i="7" s="1"/>
  <c r="I16" i="7"/>
  <c r="I17" i="7"/>
  <c r="Q17" i="7" s="1"/>
  <c r="I18" i="7"/>
  <c r="Q18" i="7" s="1"/>
  <c r="I19" i="7"/>
  <c r="Q19" i="7" s="1"/>
  <c r="I20" i="7"/>
  <c r="Q20" i="7" s="1"/>
  <c r="I21" i="7"/>
  <c r="Q21" i="7" s="1"/>
  <c r="I22" i="7"/>
  <c r="Q22" i="7" s="1"/>
  <c r="I23" i="7"/>
  <c r="I24" i="7"/>
  <c r="Q24" i="7" s="1"/>
  <c r="I25" i="7"/>
  <c r="Q25" i="7" s="1"/>
  <c r="I26" i="7"/>
  <c r="Q26" i="7" s="1"/>
  <c r="I27" i="7"/>
  <c r="Q27" i="7" s="1"/>
  <c r="I28" i="7"/>
  <c r="Q28" i="7" s="1"/>
  <c r="I29" i="7"/>
  <c r="Q29" i="7" s="1"/>
  <c r="I30" i="7"/>
  <c r="Q30" i="7" s="1"/>
  <c r="I31" i="7"/>
  <c r="Q31" i="7" s="1"/>
  <c r="I32" i="7"/>
  <c r="Q32" i="7" s="1"/>
  <c r="I33" i="7"/>
  <c r="Q33" i="7" s="1"/>
  <c r="I34" i="7"/>
  <c r="Q34" i="7" s="1"/>
  <c r="I35" i="7"/>
  <c r="Q35" i="7" s="1"/>
  <c r="I36" i="7"/>
  <c r="Q36" i="7" s="1"/>
  <c r="I37" i="7"/>
  <c r="I38" i="7"/>
  <c r="Q38" i="7" s="1"/>
  <c r="I39" i="7"/>
  <c r="Q39" i="7" s="1"/>
  <c r="I40" i="7"/>
  <c r="Q40" i="7" s="1"/>
  <c r="I41" i="7"/>
  <c r="I42" i="7"/>
  <c r="Q42" i="7" s="1"/>
  <c r="I43" i="7"/>
  <c r="Q43" i="7" s="1"/>
  <c r="I44" i="7"/>
  <c r="I45" i="7"/>
  <c r="Q45" i="7" s="1"/>
  <c r="J8" i="8"/>
  <c r="K8" i="8"/>
  <c r="L8" i="8"/>
  <c r="M8" i="8"/>
  <c r="N8" i="8"/>
  <c r="O8" i="8"/>
  <c r="P8" i="8"/>
  <c r="I9" i="6"/>
  <c r="Q9" i="6" s="1"/>
  <c r="I10" i="6"/>
  <c r="Q10" i="6" s="1"/>
  <c r="I11" i="6"/>
  <c r="Q11" i="6" s="1"/>
  <c r="I12" i="6"/>
  <c r="Q12" i="6" s="1"/>
  <c r="I13" i="6"/>
  <c r="Q13" i="6" s="1"/>
  <c r="I14" i="6"/>
  <c r="Q14" i="6" s="1"/>
  <c r="I15" i="6"/>
  <c r="Q15" i="6" s="1"/>
  <c r="I16" i="6"/>
  <c r="Q16" i="6" s="1"/>
  <c r="I17" i="6"/>
  <c r="Q17" i="6" s="1"/>
  <c r="I18" i="6"/>
  <c r="Q18" i="6" s="1"/>
  <c r="I19" i="6"/>
  <c r="Q19" i="6" s="1"/>
  <c r="I20" i="6"/>
  <c r="Q20" i="6" s="1"/>
  <c r="I21" i="6"/>
  <c r="Q21" i="6" s="1"/>
  <c r="I22" i="6"/>
  <c r="Q22" i="6" s="1"/>
  <c r="I23" i="6"/>
  <c r="Q23" i="6" s="1"/>
  <c r="I24" i="6"/>
  <c r="Q24" i="6" s="1"/>
  <c r="I25" i="6"/>
  <c r="Q25" i="6" s="1"/>
  <c r="I26" i="6"/>
  <c r="Q26" i="6" s="1"/>
  <c r="I27" i="6"/>
  <c r="Q27" i="6" s="1"/>
  <c r="I28" i="6"/>
  <c r="Q28" i="6" s="1"/>
  <c r="I29" i="6"/>
  <c r="Q29" i="6" s="1"/>
  <c r="I30" i="6"/>
  <c r="Q30" i="6" s="1"/>
  <c r="I31" i="6"/>
  <c r="Q31" i="6" s="1"/>
  <c r="I32" i="6"/>
  <c r="Q32" i="6" s="1"/>
  <c r="I33" i="6"/>
  <c r="Q33" i="6" s="1"/>
  <c r="I34" i="6"/>
  <c r="Q34" i="6" s="1"/>
  <c r="I35" i="6"/>
  <c r="Q35" i="6" s="1"/>
  <c r="I36" i="6"/>
  <c r="Q36" i="6" s="1"/>
  <c r="I37" i="6"/>
  <c r="I38" i="6"/>
  <c r="Q38" i="6" s="1"/>
  <c r="I39" i="6"/>
  <c r="Q39" i="6" s="1"/>
  <c r="I41" i="6"/>
  <c r="Q41" i="6" s="1"/>
  <c r="I42" i="6"/>
  <c r="Q42" i="6" s="1"/>
  <c r="I43" i="6"/>
  <c r="Q43" i="6" s="1"/>
  <c r="I44" i="6"/>
  <c r="I45" i="6"/>
  <c r="Q45" i="6" s="1"/>
  <c r="J8" i="7"/>
  <c r="K8" i="7"/>
  <c r="L8" i="7"/>
  <c r="M8" i="7"/>
  <c r="N8" i="7"/>
  <c r="O8" i="7"/>
  <c r="P8" i="7"/>
  <c r="I9" i="5"/>
  <c r="Q9" i="5" s="1"/>
  <c r="I10" i="5"/>
  <c r="Q10" i="5" s="1"/>
  <c r="I11" i="5"/>
  <c r="Q11" i="5" s="1"/>
  <c r="I12" i="5"/>
  <c r="Q12" i="5" s="1"/>
  <c r="I13" i="5"/>
  <c r="Q13" i="5" s="1"/>
  <c r="I14" i="5"/>
  <c r="Q14" i="5" s="1"/>
  <c r="I15" i="5"/>
  <c r="Q15" i="5" s="1"/>
  <c r="I16" i="5"/>
  <c r="Q16" i="5" s="1"/>
  <c r="I17" i="5"/>
  <c r="Q17" i="5" s="1"/>
  <c r="I18" i="5"/>
  <c r="Q18" i="5" s="1"/>
  <c r="I19" i="5"/>
  <c r="Q19" i="5" s="1"/>
  <c r="I20" i="5"/>
  <c r="Q20" i="5" s="1"/>
  <c r="I24" i="5"/>
  <c r="Q24" i="5" s="1"/>
  <c r="I25" i="5"/>
  <c r="Q25" i="5" s="1"/>
  <c r="I26" i="5"/>
  <c r="Q26" i="5" s="1"/>
  <c r="I27" i="5"/>
  <c r="Q27" i="5" s="1"/>
  <c r="I28" i="5"/>
  <c r="Q28" i="5" s="1"/>
  <c r="I29" i="5"/>
  <c r="Q29" i="5" s="1"/>
  <c r="I30" i="5"/>
  <c r="Q30" i="5" s="1"/>
  <c r="I31" i="5"/>
  <c r="Q31" i="5" s="1"/>
  <c r="I32" i="5"/>
  <c r="Q32" i="5" s="1"/>
  <c r="I33" i="5"/>
  <c r="Q33" i="5" s="1"/>
  <c r="I34" i="5"/>
  <c r="Q34" i="5" s="1"/>
  <c r="I35" i="5"/>
  <c r="Q35" i="5" s="1"/>
  <c r="I36" i="5"/>
  <c r="Q36" i="5" s="1"/>
  <c r="Q38" i="5"/>
  <c r="I39" i="5"/>
  <c r="I40" i="5"/>
  <c r="Q40" i="5" s="1"/>
  <c r="I41" i="5"/>
  <c r="Q41" i="5" s="1"/>
  <c r="I42" i="5"/>
  <c r="Q42" i="5" s="1"/>
  <c r="I43" i="5"/>
  <c r="Q43" i="5" s="1"/>
  <c r="I44" i="5"/>
  <c r="Q44" i="5" s="1"/>
  <c r="I45" i="5"/>
  <c r="Q45" i="5" s="1"/>
  <c r="I9" i="4"/>
  <c r="Q9" i="4" s="1"/>
  <c r="I10" i="4"/>
  <c r="Q10" i="4" s="1"/>
  <c r="I11" i="4"/>
  <c r="Q11" i="4" s="1"/>
  <c r="I12" i="4"/>
  <c r="Q12" i="4" s="1"/>
  <c r="I13" i="4"/>
  <c r="Q13" i="4" s="1"/>
  <c r="I14" i="4"/>
  <c r="Q14" i="4" s="1"/>
  <c r="I15" i="4"/>
  <c r="Q15" i="4" s="1"/>
  <c r="I16" i="4"/>
  <c r="Q16" i="4" s="1"/>
  <c r="I17" i="4"/>
  <c r="Q17" i="4" s="1"/>
  <c r="I18" i="4"/>
  <c r="Q18" i="4" s="1"/>
  <c r="I19" i="4"/>
  <c r="Q19" i="4" s="1"/>
  <c r="I20" i="4"/>
  <c r="Q20" i="4" s="1"/>
  <c r="I21" i="4"/>
  <c r="Q21" i="4" s="1"/>
  <c r="I22" i="4"/>
  <c r="Q22" i="4" s="1"/>
  <c r="I23" i="4"/>
  <c r="Q23" i="4" s="1"/>
  <c r="I24" i="4"/>
  <c r="Q24" i="4" s="1"/>
  <c r="I25" i="4"/>
  <c r="Q25" i="4" s="1"/>
  <c r="I26" i="4"/>
  <c r="Q26" i="4" s="1"/>
  <c r="I27" i="4"/>
  <c r="Q27" i="4" s="1"/>
  <c r="I28" i="4"/>
  <c r="Q28" i="4" s="1"/>
  <c r="I29" i="4"/>
  <c r="Q29" i="4" s="1"/>
  <c r="I30" i="4"/>
  <c r="Q30" i="4" s="1"/>
  <c r="I31" i="4"/>
  <c r="Q31" i="4" s="1"/>
  <c r="I32" i="4"/>
  <c r="Q32" i="4" s="1"/>
  <c r="I33" i="4"/>
  <c r="Q33" i="4" s="1"/>
  <c r="I34" i="4"/>
  <c r="Q34" i="4" s="1"/>
  <c r="I35" i="4"/>
  <c r="Q35" i="4" s="1"/>
  <c r="I36" i="4"/>
  <c r="Q36" i="4" s="1"/>
  <c r="I37" i="4"/>
  <c r="I38" i="4"/>
  <c r="Q38" i="4" s="1"/>
  <c r="I39" i="4"/>
  <c r="I40" i="4"/>
  <c r="Q40" i="4" s="1"/>
  <c r="I41" i="4"/>
  <c r="Q41" i="4" s="1"/>
  <c r="I42" i="4"/>
  <c r="Q42" i="4" s="1"/>
  <c r="I43" i="4"/>
  <c r="Q43" i="4" s="1"/>
  <c r="I44" i="4"/>
  <c r="I45" i="4"/>
  <c r="Q45" i="4" s="1"/>
  <c r="I9" i="3"/>
  <c r="Q9" i="3" s="1"/>
  <c r="I10" i="3"/>
  <c r="Q10" i="3" s="1"/>
  <c r="I11" i="3"/>
  <c r="Q11" i="3" s="1"/>
  <c r="I12" i="3"/>
  <c r="Q12" i="3" s="1"/>
  <c r="I13" i="3"/>
  <c r="Q13" i="3" s="1"/>
  <c r="I14" i="3"/>
  <c r="Q14" i="3" s="1"/>
  <c r="I15" i="3"/>
  <c r="Q15" i="3" s="1"/>
  <c r="I16" i="3"/>
  <c r="Q16" i="3" s="1"/>
  <c r="I17" i="3"/>
  <c r="Q17" i="3" s="1"/>
  <c r="I18" i="3"/>
  <c r="Q18" i="3" s="1"/>
  <c r="I19" i="3"/>
  <c r="Q19" i="3" s="1"/>
  <c r="I20" i="3"/>
  <c r="Q20" i="3" s="1"/>
  <c r="I21" i="3"/>
  <c r="Q21" i="3" s="1"/>
  <c r="I22" i="3"/>
  <c r="Q22" i="3" s="1"/>
  <c r="I23" i="3"/>
  <c r="Q23" i="3" s="1"/>
  <c r="I24" i="3"/>
  <c r="Q24" i="3" s="1"/>
  <c r="I25" i="3"/>
  <c r="Q25" i="3" s="1"/>
  <c r="I26" i="3"/>
  <c r="Q26" i="3" s="1"/>
  <c r="I27" i="3"/>
  <c r="Q27" i="3" s="1"/>
  <c r="I28" i="3"/>
  <c r="Q28" i="3" s="1"/>
  <c r="I29" i="3"/>
  <c r="Q29" i="3" s="1"/>
  <c r="I30" i="3"/>
  <c r="Q30" i="3" s="1"/>
  <c r="I31" i="3"/>
  <c r="Q31" i="3" s="1"/>
  <c r="I32" i="3"/>
  <c r="Q32" i="3" s="1"/>
  <c r="I33" i="3"/>
  <c r="Q33" i="3" s="1"/>
  <c r="I34" i="3"/>
  <c r="Q34" i="3" s="1"/>
  <c r="I35" i="3"/>
  <c r="Q35" i="3" s="1"/>
  <c r="I36" i="3"/>
  <c r="Q36" i="3" s="1"/>
  <c r="I37" i="3"/>
  <c r="I38" i="3"/>
  <c r="I39" i="3"/>
  <c r="I40" i="3"/>
  <c r="Q40" i="3" s="1"/>
  <c r="I41" i="3"/>
  <c r="Q41" i="3" s="1"/>
  <c r="I43" i="3"/>
  <c r="Q43" i="3" s="1"/>
  <c r="I44" i="3"/>
  <c r="I45" i="3"/>
  <c r="Q45" i="3" s="1"/>
  <c r="K8" i="4"/>
  <c r="M8" i="4"/>
  <c r="O8" i="4"/>
  <c r="D2" i="2"/>
  <c r="D2" i="3" s="1"/>
  <c r="D2" i="4" s="1"/>
  <c r="K2" i="2"/>
  <c r="K2" i="3" s="1"/>
  <c r="K2" i="4" s="1"/>
  <c r="D4" i="2"/>
  <c r="D4" i="3" s="1"/>
  <c r="D4" i="4" s="1"/>
  <c r="K4" i="2"/>
  <c r="K4" i="3" s="1"/>
  <c r="K4" i="4" s="1"/>
  <c r="Q4" i="2"/>
  <c r="J8" i="3"/>
  <c r="L8" i="3"/>
  <c r="N8" i="3"/>
  <c r="P8" i="3"/>
  <c r="Q8" i="1"/>
  <c r="I9" i="1"/>
  <c r="Q9" i="1" s="1"/>
  <c r="I10" i="1"/>
  <c r="Q10" i="1" s="1"/>
  <c r="I11" i="1"/>
  <c r="Q11" i="1" s="1"/>
  <c r="I12" i="1"/>
  <c r="Q12" i="1" s="1"/>
  <c r="I13" i="1"/>
  <c r="Q13" i="1" s="1"/>
  <c r="Q14" i="1"/>
  <c r="I15" i="1"/>
  <c r="Q15" i="1" s="1"/>
  <c r="I16" i="1"/>
  <c r="Q16" i="1" s="1"/>
  <c r="I17" i="1"/>
  <c r="Q17" i="1" s="1"/>
  <c r="I18" i="1"/>
  <c r="I19" i="1"/>
  <c r="Q19" i="1" s="1"/>
  <c r="I20" i="1"/>
  <c r="Q20" i="1" s="1"/>
  <c r="I21" i="1"/>
  <c r="Q21" i="1" s="1"/>
  <c r="I22" i="1"/>
  <c r="Q22" i="1" s="1"/>
  <c r="I23" i="1"/>
  <c r="Q23" i="1" s="1"/>
  <c r="I24" i="1"/>
  <c r="Q24" i="1" s="1"/>
  <c r="I25" i="1"/>
  <c r="Q25" i="1" s="1"/>
  <c r="I26" i="1"/>
  <c r="Q26" i="1" s="1"/>
  <c r="I27" i="1"/>
  <c r="Q27" i="1" s="1"/>
  <c r="I28" i="1"/>
  <c r="Q28" i="1" s="1"/>
  <c r="I29" i="1"/>
  <c r="I30" i="1"/>
  <c r="Q30" i="1" s="1"/>
  <c r="I31" i="1"/>
  <c r="Q31" i="1" s="1"/>
  <c r="I32" i="1"/>
  <c r="Q32" i="1" s="1"/>
  <c r="I33" i="1"/>
  <c r="Q33" i="1" s="1"/>
  <c r="I34" i="1"/>
  <c r="Q34" i="1" s="1"/>
  <c r="I35" i="1"/>
  <c r="Q35" i="1" s="1"/>
  <c r="I36" i="1"/>
  <c r="Q36" i="1" s="1"/>
  <c r="I37" i="1"/>
  <c r="I38" i="1"/>
  <c r="Q38" i="1" s="1"/>
  <c r="I39" i="1"/>
  <c r="I40" i="1"/>
  <c r="Q40" i="1" s="1"/>
  <c r="I41" i="1"/>
  <c r="Q41" i="1" s="1"/>
  <c r="I43" i="1"/>
  <c r="Q43" i="1" s="1"/>
  <c r="I44" i="1"/>
  <c r="I45" i="1"/>
  <c r="K8" i="2"/>
  <c r="L8" i="2"/>
  <c r="M8" i="2"/>
  <c r="N8" i="2"/>
  <c r="O8" i="2"/>
  <c r="P8" i="2"/>
  <c r="Q37" i="12"/>
  <c r="Q23" i="7"/>
  <c r="Q16" i="7"/>
  <c r="Q23" i="8"/>
  <c r="L8" i="10"/>
  <c r="Q37" i="4"/>
  <c r="Q37" i="5"/>
  <c r="I46" i="5" l="1"/>
  <c r="I8" i="6" s="1"/>
  <c r="Q37" i="8"/>
  <c r="Q46" i="8" s="1"/>
  <c r="I46" i="8"/>
  <c r="Q37" i="7"/>
  <c r="I46" i="7"/>
  <c r="I8" i="8" s="1"/>
  <c r="S15" i="8" s="1"/>
  <c r="I46" i="10"/>
  <c r="I46" i="12"/>
  <c r="I46" i="6"/>
  <c r="I8" i="7" s="1"/>
  <c r="S15" i="7" s="1"/>
  <c r="Q45" i="11"/>
  <c r="Q37" i="1"/>
  <c r="I46" i="1"/>
  <c r="I8" i="2" s="1"/>
  <c r="S15" i="2" s="1"/>
  <c r="S46" i="2" s="1"/>
  <c r="I46" i="3"/>
  <c r="I8" i="4" s="1"/>
  <c r="S15" i="4" s="1"/>
  <c r="I46" i="4"/>
  <c r="I8" i="5" s="1"/>
  <c r="S15" i="5" s="1"/>
  <c r="Q37" i="3"/>
  <c r="Q39" i="4"/>
  <c r="I8" i="3"/>
  <c r="S15" i="3" s="1"/>
  <c r="Q37" i="11"/>
  <c r="Q39" i="1"/>
  <c r="Q55" i="3"/>
  <c r="Q51" i="4" s="1"/>
  <c r="Q55" i="4" s="1"/>
  <c r="Q51" i="5" s="1"/>
  <c r="Q55" i="5" s="1"/>
  <c r="Q51" i="6" s="1"/>
  <c r="Q55" i="6" s="1"/>
  <c r="Q51" i="7" s="1"/>
  <c r="Q55" i="7" s="1"/>
  <c r="Q51" i="8" s="1"/>
  <c r="Q55" i="8" s="1"/>
  <c r="Q51" i="9" s="1"/>
  <c r="Q55" i="9" s="1"/>
  <c r="Q51" i="10" s="1"/>
  <c r="Q55" i="10" s="1"/>
  <c r="Q51" i="11" s="1"/>
  <c r="Q55" i="11" s="1"/>
  <c r="Q51" i="12" s="1"/>
  <c r="Q55" i="12" s="1"/>
  <c r="Q38" i="3"/>
  <c r="Q29" i="1"/>
  <c r="R29" i="1" s="1"/>
  <c r="K55" i="5"/>
  <c r="K55" i="6" s="1"/>
  <c r="K55" i="7" s="1"/>
  <c r="K55" i="8" s="1"/>
  <c r="K55" i="9" s="1"/>
  <c r="K55" i="10" s="1"/>
  <c r="K55" i="11" s="1"/>
  <c r="K55" i="12" s="1"/>
  <c r="J55" i="5"/>
  <c r="J55" i="6" s="1"/>
  <c r="J55" i="7" s="1"/>
  <c r="J55" i="8" s="1"/>
  <c r="J55" i="9" s="1"/>
  <c r="J55" i="10" s="1"/>
  <c r="J55" i="11" s="1"/>
  <c r="J55" i="12" s="1"/>
  <c r="R45" i="10"/>
  <c r="R45" i="8"/>
  <c r="Q44" i="12"/>
  <c r="Q46" i="12" s="1"/>
  <c r="S29" i="12"/>
  <c r="S22" i="11"/>
  <c r="S15" i="12"/>
  <c r="Q45" i="9"/>
  <c r="R45" i="5"/>
  <c r="Q44" i="1"/>
  <c r="S36" i="12"/>
  <c r="S22" i="12"/>
  <c r="S43" i="11"/>
  <c r="Q44" i="6"/>
  <c r="S36" i="11"/>
  <c r="S29" i="11"/>
  <c r="R29" i="12"/>
  <c r="Q8" i="3"/>
  <c r="R15" i="3" s="1"/>
  <c r="K56" i="2"/>
  <c r="K51" i="3" s="1"/>
  <c r="K54" i="3" s="1"/>
  <c r="R36" i="11"/>
  <c r="Q37" i="10"/>
  <c r="Q41" i="11"/>
  <c r="Q41" i="7"/>
  <c r="Q45" i="1"/>
  <c r="Q4" i="10"/>
  <c r="Q4" i="11"/>
  <c r="Q4" i="8"/>
  <c r="Q4" i="12"/>
  <c r="R36" i="12"/>
  <c r="R43" i="12"/>
  <c r="S29" i="10"/>
  <c r="S29" i="8"/>
  <c r="S36" i="7"/>
  <c r="S22" i="6"/>
  <c r="S36" i="5"/>
  <c r="S22" i="5"/>
  <c r="S36" i="4"/>
  <c r="S22" i="4"/>
  <c r="S43" i="3"/>
  <c r="S36" i="3"/>
  <c r="S29" i="3"/>
  <c r="S22" i="3"/>
  <c r="J56" i="2"/>
  <c r="J51" i="3" s="1"/>
  <c r="J54" i="3" s="1"/>
  <c r="R36" i="5"/>
  <c r="S15" i="6"/>
  <c r="S29" i="5"/>
  <c r="S36" i="6"/>
  <c r="Q37" i="6"/>
  <c r="R22" i="6"/>
  <c r="R36" i="6"/>
  <c r="Q44" i="7"/>
  <c r="R45" i="7" s="1"/>
  <c r="Q8" i="9"/>
  <c r="R15" i="9" s="1"/>
  <c r="I8" i="9"/>
  <c r="S15" i="9" s="1"/>
  <c r="I8" i="10"/>
  <c r="S15" i="10" s="1"/>
  <c r="Q37" i="9"/>
  <c r="S43" i="9"/>
  <c r="S36" i="10"/>
  <c r="I8" i="11"/>
  <c r="S15" i="11" s="1"/>
  <c r="S43" i="12"/>
  <c r="R43" i="8"/>
  <c r="S43" i="8"/>
  <c r="S43" i="5"/>
  <c r="Q39" i="5"/>
  <c r="Q46" i="5" s="1"/>
  <c r="Q8" i="6" s="1"/>
  <c r="Q44" i="4"/>
  <c r="Q44" i="3"/>
  <c r="R22" i="12"/>
  <c r="R29" i="11"/>
  <c r="R22" i="11"/>
  <c r="S43" i="10"/>
  <c r="Q40" i="10"/>
  <c r="R36" i="10"/>
  <c r="R29" i="10"/>
  <c r="S22" i="10"/>
  <c r="R22" i="10"/>
  <c r="Q40" i="9"/>
  <c r="Q38" i="9"/>
  <c r="S36" i="9"/>
  <c r="R36" i="9"/>
  <c r="S29" i="9"/>
  <c r="S22" i="9"/>
  <c r="R22" i="9"/>
  <c r="S36" i="8"/>
  <c r="R36" i="8"/>
  <c r="R29" i="8"/>
  <c r="R22" i="8"/>
  <c r="S22" i="8"/>
  <c r="S43" i="7"/>
  <c r="R36" i="7"/>
  <c r="S29" i="7"/>
  <c r="R29" i="7"/>
  <c r="R29" i="9"/>
  <c r="S22" i="7"/>
  <c r="R22" i="7"/>
  <c r="S43" i="6"/>
  <c r="Q40" i="6"/>
  <c r="S29" i="6"/>
  <c r="R29" i="6"/>
  <c r="R29" i="5"/>
  <c r="R22" i="5"/>
  <c r="S43" i="4"/>
  <c r="R36" i="4"/>
  <c r="R29" i="4"/>
  <c r="S29" i="4"/>
  <c r="R22" i="4"/>
  <c r="Q39" i="3"/>
  <c r="R36" i="3"/>
  <c r="R29" i="3"/>
  <c r="R22" i="3"/>
  <c r="S43" i="1"/>
  <c r="S36" i="1"/>
  <c r="R36" i="1"/>
  <c r="S29" i="1"/>
  <c r="S22" i="1"/>
  <c r="Q18" i="1"/>
  <c r="R22" i="1" s="1"/>
  <c r="O55" i="2"/>
  <c r="O51" i="3" s="1"/>
  <c r="O55" i="3" s="1"/>
  <c r="O51" i="4" s="1"/>
  <c r="O55" i="4" s="1"/>
  <c r="O51" i="5" s="1"/>
  <c r="O55" i="5" s="1"/>
  <c r="O51" i="6" s="1"/>
  <c r="O55" i="6" s="1"/>
  <c r="O51" i="7" s="1"/>
  <c r="O55" i="7" s="1"/>
  <c r="R15" i="1"/>
  <c r="S15" i="1"/>
  <c r="Q46" i="9" l="1"/>
  <c r="Q46" i="4"/>
  <c r="Q46" i="10"/>
  <c r="Q46" i="7"/>
  <c r="R45" i="12"/>
  <c r="R45" i="11"/>
  <c r="Q46" i="11"/>
  <c r="Q8" i="12" s="1"/>
  <c r="R15" i="12" s="1"/>
  <c r="Q46" i="1"/>
  <c r="Q8" i="2" s="1"/>
  <c r="R15" i="2" s="1"/>
  <c r="R46" i="2" s="1"/>
  <c r="Q46" i="3"/>
  <c r="Q8" i="4" s="1"/>
  <c r="R15" i="4" s="1"/>
  <c r="Q46" i="6"/>
  <c r="S46" i="4"/>
  <c r="S46" i="1"/>
  <c r="R43" i="1"/>
  <c r="S46" i="11"/>
  <c r="S46" i="10"/>
  <c r="S46" i="7"/>
  <c r="S46" i="8"/>
  <c r="S46" i="5"/>
  <c r="S46" i="9"/>
  <c r="S46" i="12"/>
  <c r="S46" i="6"/>
  <c r="S46" i="3"/>
  <c r="R43" i="4"/>
  <c r="K56" i="3"/>
  <c r="K51" i="4" s="1"/>
  <c r="K54" i="4" s="1"/>
  <c r="J56" i="3"/>
  <c r="J51" i="4" s="1"/>
  <c r="J54" i="4" s="1"/>
  <c r="R43" i="10"/>
  <c r="R45" i="9"/>
  <c r="Q8" i="8"/>
  <c r="R15" i="8" s="1"/>
  <c r="R46" i="8" s="1"/>
  <c r="R45" i="1"/>
  <c r="Q8" i="7"/>
  <c r="R15" i="7" s="1"/>
  <c r="R45" i="6"/>
  <c r="R43" i="7"/>
  <c r="P53" i="1"/>
  <c r="P55" i="1" s="1"/>
  <c r="P51" i="2" s="1"/>
  <c r="R43" i="11"/>
  <c r="Q8" i="11"/>
  <c r="R15" i="11" s="1"/>
  <c r="O51" i="8"/>
  <c r="O55" i="8" s="1"/>
  <c r="O51" i="9" s="1"/>
  <c r="O55" i="9" s="1"/>
  <c r="O51" i="10" s="1"/>
  <c r="O55" i="10" s="1"/>
  <c r="O51" i="11" s="1"/>
  <c r="O55" i="11" s="1"/>
  <c r="O51" i="12" s="1"/>
  <c r="O55" i="12" s="1"/>
  <c r="P53" i="8"/>
  <c r="Q8" i="10"/>
  <c r="R15" i="10" s="1"/>
  <c r="R46" i="10" s="1"/>
  <c r="R45" i="3"/>
  <c r="R43" i="5"/>
  <c r="R15" i="6"/>
  <c r="Q8" i="5"/>
  <c r="R15" i="5" s="1"/>
  <c r="R45" i="4"/>
  <c r="P53" i="3"/>
  <c r="P53" i="12"/>
  <c r="P53" i="11"/>
  <c r="P53" i="10"/>
  <c r="R43" i="9"/>
  <c r="R46" i="9" s="1"/>
  <c r="P53" i="9"/>
  <c r="P53" i="7"/>
  <c r="R43" i="6"/>
  <c r="P53" i="6"/>
  <c r="P53" i="5"/>
  <c r="P53" i="4"/>
  <c r="R43" i="3"/>
  <c r="R46" i="3" s="1"/>
  <c r="P53" i="2"/>
  <c r="R46" i="7" l="1"/>
  <c r="R46" i="12"/>
  <c r="R46" i="11"/>
  <c r="R46" i="6"/>
  <c r="R46" i="5"/>
  <c r="R46" i="4"/>
  <c r="R46" i="1"/>
  <c r="K56" i="4"/>
  <c r="K51" i="5" s="1"/>
  <c r="K54" i="5" s="1"/>
  <c r="J56" i="4"/>
  <c r="J51" i="5" s="1"/>
  <c r="J54" i="5" s="1"/>
  <c r="P55" i="2"/>
  <c r="P51" i="3" s="1"/>
  <c r="P55" i="3" s="1"/>
  <c r="P51" i="4" s="1"/>
  <c r="P55" i="4" s="1"/>
  <c r="P51" i="5" s="1"/>
  <c r="P55" i="5" s="1"/>
  <c r="P51" i="6" s="1"/>
  <c r="P55" i="6" s="1"/>
  <c r="P51" i="7" s="1"/>
  <c r="P55" i="7" s="1"/>
  <c r="K56" i="5" l="1"/>
  <c r="K51" i="6" s="1"/>
  <c r="K54" i="6" s="1"/>
  <c r="J56" i="5"/>
  <c r="J51" i="6" s="1"/>
  <c r="J54" i="6" s="1"/>
  <c r="P51" i="8"/>
  <c r="P55" i="8" s="1"/>
  <c r="P51" i="9" s="1"/>
  <c r="P55" i="9" s="1"/>
  <c r="P51" i="10" s="1"/>
  <c r="P55" i="10" s="1"/>
  <c r="P51" i="11" s="1"/>
  <c r="P55" i="11" s="1"/>
  <c r="P51" i="12" s="1"/>
  <c r="P55" i="12" s="1"/>
  <c r="K56" i="6" l="1"/>
  <c r="K51" i="7" s="1"/>
  <c r="K54" i="7" s="1"/>
  <c r="J56" i="6"/>
  <c r="J51" i="7" s="1"/>
  <c r="J54" i="7" s="1"/>
  <c r="K56" i="7" l="1"/>
  <c r="K51" i="8" s="1"/>
  <c r="K54" i="8" s="1"/>
  <c r="J56" i="7"/>
  <c r="J51" i="8" s="1"/>
  <c r="J54" i="8" s="1"/>
  <c r="K56" i="8" l="1"/>
  <c r="K51" i="9" s="1"/>
  <c r="K54" i="9" s="1"/>
  <c r="J56" i="8"/>
  <c r="J51" i="9" s="1"/>
  <c r="J54" i="9" s="1"/>
  <c r="K56" i="9" l="1"/>
  <c r="K51" i="10" s="1"/>
  <c r="K54" i="10" s="1"/>
  <c r="J56" i="9"/>
  <c r="J51" i="10" s="1"/>
  <c r="J54" i="10" s="1"/>
  <c r="K56" i="10" l="1"/>
  <c r="K51" i="11" s="1"/>
  <c r="K54" i="11" s="1"/>
  <c r="J56" i="10"/>
  <c r="J51" i="11" s="1"/>
  <c r="J54" i="11" l="1"/>
  <c r="J56" i="11" s="1"/>
  <c r="J51" i="12" s="1"/>
  <c r="J54" i="12" s="1"/>
  <c r="K56" i="11"/>
  <c r="K51" i="12" s="1"/>
  <c r="K54" i="12" s="1"/>
  <c r="K56" i="12" l="1"/>
  <c r="L56" i="12" s="1"/>
  <c r="J56" i="12"/>
</calcChain>
</file>

<file path=xl/sharedStrings.xml><?xml version="1.0" encoding="utf-8"?>
<sst xmlns="http://schemas.openxmlformats.org/spreadsheetml/2006/main" count="1397" uniqueCount="180">
  <si>
    <t xml:space="preserve">STATE OF COLORADO / DEPARTMENT OF MILITARY AND VETERANS AFFAIRS </t>
  </si>
  <si>
    <t xml:space="preserve"> </t>
  </si>
  <si>
    <t>EMPLOYEE NAME:</t>
  </si>
  <si>
    <t>WORK PHONE #:</t>
  </si>
  <si>
    <t>Exempt</t>
  </si>
  <si>
    <t>Essential</t>
  </si>
  <si>
    <t>Non Exempt</t>
  </si>
  <si>
    <t>Non Essential</t>
  </si>
  <si>
    <t>SUPERVISOR NAME:</t>
  </si>
  <si>
    <t>MONTH:</t>
  </si>
  <si>
    <t>JULY</t>
  </si>
  <si>
    <t>YEAR:</t>
  </si>
  <si>
    <t>This is an amended form (X):</t>
  </si>
  <si>
    <t>DATE</t>
  </si>
  <si>
    <t>DAY</t>
  </si>
  <si>
    <t>TIME WORKED</t>
  </si>
  <si>
    <t xml:space="preserve">HOURS WORKED </t>
  </si>
  <si>
    <t>ANNUAL LEAVE</t>
  </si>
  <si>
    <t>SICK LEAVE</t>
  </si>
  <si>
    <t>HOLIDAY</t>
  </si>
  <si>
    <t>COMP TIME USED</t>
  </si>
  <si>
    <t>MILITARY LEAVE</t>
  </si>
  <si>
    <t>ADMIN LEAVE</t>
  </si>
  <si>
    <r>
      <t>OTHER*</t>
    </r>
    <r>
      <rPr>
        <sz val="8"/>
        <rFont val="Arial"/>
        <family val="2"/>
      </rPr>
      <t xml:space="preserve"> </t>
    </r>
  </si>
  <si>
    <t>Daily Totals</t>
  </si>
  <si>
    <t>Weekly Totals</t>
  </si>
  <si>
    <r>
      <t>COMP TIME EARNED</t>
    </r>
    <r>
      <rPr>
        <sz val="8"/>
        <rFont val="Arial"/>
        <family val="2"/>
      </rPr>
      <t xml:space="preserve"> (Hrs worked &gt; 40 Sat-Fri)</t>
    </r>
  </si>
  <si>
    <t>On Call (no. of hours)</t>
  </si>
  <si>
    <t>Call Back (no. of hours)</t>
  </si>
  <si>
    <t>Notes</t>
  </si>
  <si>
    <t>START</t>
  </si>
  <si>
    <t>END</t>
  </si>
  <si>
    <t>Enter June carry forward amounts to the right.</t>
  </si>
  <si>
    <t>Sat</t>
  </si>
  <si>
    <t>Sun</t>
  </si>
  <si>
    <t>Mon</t>
  </si>
  <si>
    <t>Tue</t>
  </si>
  <si>
    <t>Wed</t>
  </si>
  <si>
    <t>Thu</t>
  </si>
  <si>
    <t>Fri</t>
  </si>
  <si>
    <t>BALANCE to next month</t>
  </si>
  <si>
    <t>ALL LEAVE TAKEN AND ALL OVERTIME EARNED OR TAKEN AS COMPENSATORY TIME WAS REPORTED AND APPROVED BY AN AUTHORIZING SUPERVISOR.  WE CERTIFY ALL HOURS AND MINUTES SHOWN HEREIN ARE A COMPLETE AND ACCURATE RECORD OF TIME WORKED AND/OR LEAVE RECORDED EACH DAY FOR THIS REPORTING PERIOD.</t>
  </si>
  <si>
    <t>EMPLOYEE SIGNATURE:</t>
  </si>
  <si>
    <t>SUPERVISOR SIGNATURE:</t>
  </si>
  <si>
    <t>PAYROLL INITIALS:</t>
  </si>
  <si>
    <t>Leave Hours Earnings</t>
  </si>
  <si>
    <t>Annual</t>
  </si>
  <si>
    <t>Sick</t>
  </si>
  <si>
    <t>Holiday</t>
  </si>
  <si>
    <t>Comp
Time</t>
  </si>
  <si>
    <t>Military</t>
  </si>
  <si>
    <t>Type</t>
  </si>
  <si>
    <t>Monthly</t>
  </si>
  <si>
    <t>Maximum</t>
  </si>
  <si>
    <t>Beginning Leave Balance</t>
  </si>
  <si>
    <t>Beginning Balance</t>
  </si>
  <si>
    <t>Adjusted Leave</t>
  </si>
  <si>
    <t>Paid, adjust</t>
  </si>
  <si>
    <t>Leave Used</t>
  </si>
  <si>
    <t>New</t>
  </si>
  <si>
    <t>Available This Month</t>
  </si>
  <si>
    <t>Used</t>
  </si>
  <si>
    <t>6-10 years</t>
  </si>
  <si>
    <t>Earned at End-of-Month</t>
  </si>
  <si>
    <t>Ending Balance</t>
  </si>
  <si>
    <t>11-15 years</t>
  </si>
  <si>
    <t>Leave Available Next Month</t>
  </si>
  <si>
    <t>16+ years</t>
  </si>
  <si>
    <t>Leave adjustment reason:</t>
  </si>
  <si>
    <t>*Short-term Disability, Funeral, Jury Duty, Education Leave, Injury on Duty, Leave of Absence, Voluntary Furlough</t>
  </si>
  <si>
    <t>AUGUST</t>
  </si>
  <si>
    <r>
      <t>OTHER*</t>
    </r>
    <r>
      <rPr>
        <sz val="9"/>
        <rFont val="Arial"/>
        <family val="2"/>
      </rPr>
      <t xml:space="preserve"> </t>
    </r>
  </si>
  <si>
    <r>
      <t>COMP TIME EARNED</t>
    </r>
    <r>
      <rPr>
        <sz val="9"/>
        <rFont val="Arial"/>
        <family val="2"/>
      </rPr>
      <t xml:space="preserve"> (Hrs worked &gt; 40 Sat-Fri)</t>
    </r>
  </si>
  <si>
    <t>BALANCE from July</t>
  </si>
  <si>
    <t>`</t>
  </si>
  <si>
    <t>SEPTEMBER</t>
  </si>
  <si>
    <t>BALANCE from August</t>
  </si>
  <si>
    <t>OCTOBER</t>
  </si>
  <si>
    <t>BALANCE from September</t>
  </si>
  <si>
    <t>NOVEMBER</t>
  </si>
  <si>
    <t>BALANCE from October</t>
  </si>
  <si>
    <t>DECEMBER</t>
  </si>
  <si>
    <t>BALANCE from November</t>
  </si>
  <si>
    <t>JANUARY</t>
  </si>
  <si>
    <t>BALANCE from December</t>
  </si>
  <si>
    <t>FEBRUARY</t>
  </si>
  <si>
    <t>BALANCE from January</t>
  </si>
  <si>
    <t>*OTHER: Short-term Disability, Funeral, Jury Duty, Education Leave, Injury on Duty, Leave of Absence, Voluntary Furlough</t>
  </si>
  <si>
    <t>MARCH</t>
  </si>
  <si>
    <t>BALANCE from February</t>
  </si>
  <si>
    <t>APRIL</t>
  </si>
  <si>
    <t>BALANCE from March</t>
  </si>
  <si>
    <t>MAY</t>
  </si>
  <si>
    <t>BALANCE from April</t>
  </si>
  <si>
    <t>JUNE</t>
  </si>
  <si>
    <t>BALANCE from May</t>
  </si>
  <si>
    <t>Est. Annual</t>
  </si>
  <si>
    <t>Est. Sick</t>
  </si>
  <si>
    <t>Paid or adjusted</t>
  </si>
  <si>
    <t>New this month</t>
  </si>
  <si>
    <t>Used this month</t>
  </si>
  <si>
    <t>Est. Conv.</t>
  </si>
  <si>
    <t>State of Colorado</t>
  </si>
  <si>
    <t>LEAVE/ABSENCE REQUEST AND AUTHORIZATION</t>
  </si>
  <si>
    <t>Name:</t>
  </si>
  <si>
    <t>Department and Division:</t>
  </si>
  <si>
    <t>Work Phone:</t>
  </si>
  <si>
    <r>
      <t xml:space="preserve">I understand that leave must be requested and approved in advance, where foreseeable.  I understand that I must provide sufficient information so the proper type of leave can be determined.  I understand that I am responsible for keeping my supervisor informed of any change in this request.  If a medical condition is highly sensitive, </t>
    </r>
    <r>
      <rPr>
        <u/>
        <sz val="10"/>
        <rFont val="Times New Roman"/>
        <family val="1"/>
      </rPr>
      <t>immediately</t>
    </r>
    <r>
      <rPr>
        <sz val="10"/>
        <rFont val="Times New Roman"/>
        <family val="1"/>
      </rPr>
      <t xml:space="preserve"> contact the Department's Family/Medical Leave coordinator </t>
    </r>
    <r>
      <rPr>
        <i/>
        <sz val="10"/>
        <rFont val="Times New Roman"/>
        <family val="1"/>
      </rPr>
      <t>(Tamy Calahan)</t>
    </r>
    <r>
      <rPr>
        <sz val="10"/>
        <rFont val="Times New Roman"/>
        <family val="1"/>
      </rPr>
      <t xml:space="preserve"> directly.</t>
    </r>
    <r>
      <rPr>
        <sz val="10"/>
        <rFont val="Arial"/>
        <family val="2"/>
      </rPr>
      <t xml:space="preserve"> </t>
    </r>
  </si>
  <si>
    <t>I request approval for</t>
  </si>
  <si>
    <t xml:space="preserve">total hours as listed below.  </t>
  </si>
  <si>
    <t>Is the absence due to a work-related illness or injury?</t>
  </si>
  <si>
    <t>No</t>
  </si>
  <si>
    <t>Yes</t>
  </si>
  <si>
    <r>
      <rPr>
        <b/>
        <sz val="12"/>
        <rFont val="Times New Roman"/>
        <family val="1"/>
      </rPr>
      <t>Annual</t>
    </r>
    <r>
      <rPr>
        <sz val="12"/>
        <rFont val="Times New Roman"/>
        <family val="1"/>
      </rPr>
      <t xml:space="preserve"> (not related to care/treatment of a medical condition or bonding with a new child)</t>
    </r>
  </si>
  <si>
    <r>
      <t>From</t>
    </r>
    <r>
      <rPr>
        <sz val="10"/>
        <rFont val="Times New Roman"/>
        <family val="1"/>
      </rPr>
      <t xml:space="preserve"> (Date, Time)</t>
    </r>
  </si>
  <si>
    <r>
      <t>To</t>
    </r>
    <r>
      <rPr>
        <sz val="10"/>
        <rFont val="Times New Roman"/>
        <family val="1"/>
      </rPr>
      <t xml:space="preserve"> (Date, Time)</t>
    </r>
  </si>
  <si>
    <t># of Hrs.</t>
  </si>
  <si>
    <r>
      <rPr>
        <b/>
        <sz val="12"/>
        <rFont val="Times New Roman"/>
        <family val="1"/>
      </rPr>
      <t>Medical</t>
    </r>
    <r>
      <rPr>
        <sz val="10"/>
        <rFont val="Arial"/>
        <family val="2"/>
      </rPr>
      <t xml:space="preserve"> (Routine Eye, medical, dental exam, common illness, injury, other medical, etc.)</t>
    </r>
  </si>
  <si>
    <t>If not self, relationship (parent (biological or in loco parentis), child under 18 years, adult child incapable of self-care, spouse, legal dependent, or person in the household for whom the employee is the primary caregiver)</t>
  </si>
  <si>
    <r>
      <rPr>
        <b/>
        <sz val="12"/>
        <rFont val="Times New Roman"/>
        <family val="1"/>
      </rPr>
      <t>Other</t>
    </r>
    <r>
      <rPr>
        <sz val="12"/>
        <rFont val="Times New Roman"/>
        <family val="1"/>
      </rPr>
      <t xml:space="preserve"> (give reason/details, e.g., alternate holiday, comp time used, administrative, funeral, jury duty, military, injury on duty, education, leave of absence) </t>
    </r>
  </si>
  <si>
    <t>Attach additional information for funeral, jury duty, military, volunteer/community service.</t>
  </si>
  <si>
    <t>Employee Signature:</t>
  </si>
  <si>
    <t>Date:</t>
  </si>
  <si>
    <t xml:space="preserve">Mark here if this is an amended form (X):  </t>
  </si>
  <si>
    <t>To Be Completed By Appointing Authority (or Designee)</t>
  </si>
  <si>
    <t>FML - Sick (Family)</t>
  </si>
  <si>
    <t>Administrative including Volunteer/Community Service</t>
  </si>
  <si>
    <t>Leave of Absence</t>
  </si>
  <si>
    <t>FML - LWOP</t>
  </si>
  <si>
    <t>Funeral</t>
  </si>
  <si>
    <t>Injury on Duty</t>
  </si>
  <si>
    <t>Sick (Family)</t>
  </si>
  <si>
    <t>FML - STD</t>
  </si>
  <si>
    <t>Jury Duty</t>
  </si>
  <si>
    <t>Voluntary Furlough</t>
  </si>
  <si>
    <t>STD</t>
  </si>
  <si>
    <t>FML - Holiday</t>
  </si>
  <si>
    <t>Other (give reason/details):</t>
  </si>
  <si>
    <t>FML - Annual</t>
  </si>
  <si>
    <t>Alternate Holiday</t>
  </si>
  <si>
    <t>Education</t>
  </si>
  <si>
    <t>FML - Sick</t>
  </si>
  <si>
    <t>Comp Time Used</t>
  </si>
  <si>
    <t>LWOP</t>
  </si>
  <si>
    <t xml:space="preserve">A medical certification </t>
  </si>
  <si>
    <t>is required</t>
  </si>
  <si>
    <t>is not required</t>
  </si>
  <si>
    <t>(X)</t>
  </si>
  <si>
    <t>before returning to work on a regular basis.</t>
  </si>
  <si>
    <t>(definitely required for an absence of more than three full consecutive working days)</t>
  </si>
  <si>
    <t xml:space="preserve">A fitness-to-return certification </t>
  </si>
  <si>
    <t>will be required</t>
  </si>
  <si>
    <t>will not required</t>
  </si>
  <si>
    <t>(definitely required for an absence over 30 calendar days due to an employee's health condition)</t>
  </si>
  <si>
    <r>
      <t>MANDATORY</t>
    </r>
    <r>
      <rPr>
        <sz val="10"/>
        <rFont val="Times New Roman"/>
        <family val="1"/>
      </rPr>
      <t xml:space="preserve"> - For purposes of family/medical leave (FML) designation, I have determined, as the appointing authority or designee, the following:</t>
    </r>
  </si>
  <si>
    <t>The employee is not eligible for FML until</t>
  </si>
  <si>
    <t>(date).</t>
  </si>
  <si>
    <t>The employee is eligible for FML but has already used the hours allowed in this fiscal year.</t>
  </si>
  <si>
    <t>The event does not qualify for FML.</t>
  </si>
  <si>
    <r>
      <t xml:space="preserve">The employee is eligible for FML, </t>
    </r>
    <r>
      <rPr>
        <u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the event does, or could, qualify for FML.  </t>
    </r>
  </si>
  <si>
    <t>(The State of Colorado Employer Individual Notice for FML form must be completed and given to the employee within two business days of this request, absent extenuating circumstances.)</t>
  </si>
  <si>
    <t>This is a continuation of a previously designated event (continuing treatment or recovery).</t>
  </si>
  <si>
    <t xml:space="preserve">Approved by: </t>
  </si>
  <si>
    <t>Immediate Supervisor or Designee Signature</t>
  </si>
  <si>
    <t>Appointing Authority, Designee, or FML Coordinator Signature</t>
  </si>
  <si>
    <t>Posted by:</t>
  </si>
  <si>
    <t>Any medical information is confidential and must be kept in separate files with limited access.</t>
  </si>
  <si>
    <t>0-3 years</t>
  </si>
  <si>
    <t>4-5 years</t>
  </si>
  <si>
    <t>Independence Day</t>
  </si>
  <si>
    <t>Labor Day</t>
  </si>
  <si>
    <t>Cabrini Day</t>
  </si>
  <si>
    <t>Veteran's Day</t>
  </si>
  <si>
    <t>Thanksgiving</t>
  </si>
  <si>
    <t>Christmas</t>
  </si>
  <si>
    <t>New Year's</t>
  </si>
  <si>
    <t>Washington's</t>
  </si>
  <si>
    <t>MLK Day</t>
  </si>
  <si>
    <t>Memorial Day</t>
  </si>
  <si>
    <t>Juneteenth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</si>
</sst>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h:mm;@"/>
    <numFmt numFmtId="165" formatCode="m\/d\/yy\ h\:mm;@"/>
    <numFmt numFmtId="166" formatCode="m/d/yy;@"/>
  </numFmts>
  <fonts count="3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5.5"/>
      <name val="Bookman Old Style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rgb="FF0000FF"/>
      <name val="Arial"/>
      <family val="2"/>
    </font>
    <font>
      <b/>
      <sz val="8"/>
      <color rgb="FF2C1CFC"/>
      <name val="Arial"/>
      <family val="2"/>
    </font>
    <font>
      <sz val="8"/>
      <color rgb="FF2C1CFC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color indexed="12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6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/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2" fontId="9" fillId="0" borderId="0" xfId="0" applyNumberFormat="1" applyFont="1" applyAlignment="1"/>
    <xf numFmtId="0" fontId="9" fillId="0" borderId="0" xfId="0" applyFont="1"/>
    <xf numFmtId="0" fontId="10" fillId="0" borderId="0" xfId="0" applyFont="1" applyAlignment="1">
      <alignment horizontal="right"/>
    </xf>
    <xf numFmtId="0" fontId="16" fillId="0" borderId="3" xfId="0" applyFont="1" applyBorder="1" applyAlignment="1">
      <alignment horizontal="left" indent="1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indent="1"/>
    </xf>
    <xf numFmtId="0" fontId="16" fillId="0" borderId="0" xfId="0" applyFont="1" applyFill="1" applyBorder="1" applyAlignment="1" applyProtection="1">
      <alignment horizontal="left" indent="1"/>
      <protection locked="0"/>
    </xf>
    <xf numFmtId="43" fontId="1" fillId="0" borderId="0" xfId="1" applyNumberForma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/>
    <xf numFmtId="43" fontId="2" fillId="0" borderId="2" xfId="0" applyNumberFormat="1" applyFont="1" applyFill="1" applyBorder="1" applyAlignment="1"/>
    <xf numFmtId="2" fontId="24" fillId="0" borderId="1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43" fontId="0" fillId="0" borderId="1" xfId="0" applyNumberFormat="1" applyFont="1" applyFill="1" applyBorder="1" applyAlignment="1">
      <alignment horizontal="center"/>
    </xf>
    <xf numFmtId="43" fontId="0" fillId="0" borderId="19" xfId="1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3" fontId="0" fillId="4" borderId="1" xfId="0" applyNumberFormat="1" applyFont="1" applyFill="1" applyBorder="1" applyAlignment="1">
      <alignment horizontal="center"/>
    </xf>
    <xf numFmtId="43" fontId="0" fillId="0" borderId="22" xfId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3" fontId="0" fillId="4" borderId="21" xfId="0" applyNumberFormat="1" applyFont="1" applyFill="1" applyBorder="1" applyAlignment="1">
      <alignment horizontal="center"/>
    </xf>
    <xf numFmtId="43" fontId="0" fillId="0" borderId="21" xfId="0" applyNumberFormat="1" applyFont="1" applyFill="1" applyBorder="1" applyAlignment="1">
      <alignment horizontal="center"/>
    </xf>
    <xf numFmtId="43" fontId="0" fillId="0" borderId="23" xfId="1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3" fontId="0" fillId="4" borderId="26" xfId="0" applyNumberFormat="1" applyFont="1" applyFill="1" applyBorder="1" applyAlignment="1">
      <alignment horizontal="center"/>
    </xf>
    <xf numFmtId="43" fontId="0" fillId="0" borderId="19" xfId="1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3" fontId="0" fillId="4" borderId="28" xfId="0" applyNumberFormat="1" applyFont="1" applyFill="1" applyBorder="1" applyAlignment="1">
      <alignment horizontal="center"/>
    </xf>
    <xf numFmtId="43" fontId="0" fillId="0" borderId="28" xfId="0" applyNumberFormat="1" applyFont="1" applyFill="1" applyBorder="1" applyAlignment="1">
      <alignment horizontal="center"/>
    </xf>
    <xf numFmtId="43" fontId="0" fillId="0" borderId="29" xfId="1" applyNumberFormat="1" applyFont="1" applyFill="1" applyBorder="1" applyAlignment="1">
      <alignment horizontal="center"/>
    </xf>
    <xf numFmtId="43" fontId="0" fillId="4" borderId="30" xfId="0" applyNumberFormat="1" applyFont="1" applyFill="1" applyBorder="1" applyAlignment="1">
      <alignment horizontal="center"/>
    </xf>
    <xf numFmtId="43" fontId="0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0" fontId="26" fillId="0" borderId="0" xfId="0" applyFont="1"/>
    <xf numFmtId="0" fontId="0" fillId="0" borderId="0" xfId="0" applyFont="1" applyAlignment="1"/>
    <xf numFmtId="2" fontId="0" fillId="0" borderId="0" xfId="0" applyNumberFormat="1" applyFont="1" applyAlignment="1"/>
    <xf numFmtId="43" fontId="0" fillId="0" borderId="0" xfId="0" applyNumberFormat="1" applyFont="1" applyAlignment="1"/>
    <xf numFmtId="2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9" fillId="0" borderId="0" xfId="0" applyFont="1" applyAlignment="1"/>
    <xf numFmtId="43" fontId="0" fillId="0" borderId="0" xfId="0" applyNumberFormat="1" applyFont="1" applyAlignment="1">
      <alignment horizontal="right"/>
    </xf>
    <xf numFmtId="43" fontId="0" fillId="0" borderId="0" xfId="0" applyNumberFormat="1" applyFont="1" applyBorder="1" applyAlignment="1"/>
    <xf numFmtId="2" fontId="0" fillId="0" borderId="0" xfId="0" applyNumberFormat="1" applyFont="1" applyBorder="1" applyAlignment="1"/>
    <xf numFmtId="0" fontId="0" fillId="0" borderId="0" xfId="0" applyAlignment="1">
      <alignment horizontal="right"/>
    </xf>
    <xf numFmtId="43" fontId="0" fillId="0" borderId="0" xfId="0" applyNumberFormat="1" applyBorder="1" applyAlignment="1"/>
    <xf numFmtId="2" fontId="0" fillId="0" borderId="0" xfId="0" applyNumberFormat="1" applyBorder="1" applyAlignment="1"/>
    <xf numFmtId="0" fontId="0" fillId="0" borderId="0" xfId="0" applyBorder="1" applyAlignment="1">
      <alignment horizontal="right"/>
    </xf>
    <xf numFmtId="43" fontId="7" fillId="0" borderId="2" xfId="0" applyNumberFormat="1" applyFont="1" applyFill="1" applyBorder="1" applyAlignment="1">
      <alignment horizontal="right"/>
    </xf>
    <xf numFmtId="43" fontId="2" fillId="0" borderId="16" xfId="0" applyNumberFormat="1" applyFont="1" applyBorder="1" applyAlignment="1"/>
    <xf numFmtId="43" fontId="29" fillId="0" borderId="2" xfId="0" applyNumberFormat="1" applyFont="1" applyFill="1" applyBorder="1" applyAlignment="1">
      <alignment horizontal="right"/>
    </xf>
    <xf numFmtId="43" fontId="2" fillId="0" borderId="10" xfId="0" applyNumberFormat="1" applyFont="1" applyFill="1" applyBorder="1"/>
    <xf numFmtId="43" fontId="31" fillId="0" borderId="2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2" fontId="16" fillId="7" borderId="2" xfId="0" applyNumberFormat="1" applyFont="1" applyFill="1" applyBorder="1" applyAlignment="1" applyProtection="1">
      <alignment horizontal="left" indent="1"/>
      <protection locked="0"/>
    </xf>
    <xf numFmtId="4" fontId="16" fillId="7" borderId="2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1"/>
    </xf>
    <xf numFmtId="14" fontId="16" fillId="0" borderId="0" xfId="0" applyNumberFormat="1" applyFont="1" applyFill="1" applyBorder="1" applyAlignment="1" applyProtection="1">
      <alignment horizontal="left" indent="1"/>
      <protection locked="0"/>
    </xf>
    <xf numFmtId="43" fontId="3" fillId="0" borderId="0" xfId="1" applyFont="1" applyAlignment="1"/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left" indent="1"/>
    </xf>
    <xf numFmtId="0" fontId="13" fillId="10" borderId="8" xfId="0" applyFont="1" applyFill="1" applyBorder="1" applyAlignment="1"/>
    <xf numFmtId="0" fontId="0" fillId="10" borderId="8" xfId="0" applyFill="1" applyBorder="1" applyAlignment="1">
      <alignment horizontal="left"/>
    </xf>
    <xf numFmtId="0" fontId="16" fillId="9" borderId="8" xfId="0" applyFont="1" applyFill="1" applyBorder="1" applyAlignment="1">
      <alignment horizontal="left"/>
    </xf>
    <xf numFmtId="0" fontId="16" fillId="9" borderId="11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13" fillId="9" borderId="5" xfId="0" applyFont="1" applyFill="1" applyBorder="1" applyAlignment="1">
      <alignment horizontal="left" indent="1"/>
    </xf>
    <xf numFmtId="0" fontId="19" fillId="9" borderId="0" xfId="0" applyFont="1" applyFill="1" applyBorder="1" applyAlignment="1">
      <alignment horizontal="center" vertical="top"/>
    </xf>
    <xf numFmtId="0" fontId="13" fillId="10" borderId="0" xfId="0" applyFont="1" applyFill="1" applyBorder="1" applyAlignment="1">
      <alignment horizontal="left" indent="1"/>
    </xf>
    <xf numFmtId="2" fontId="23" fillId="0" borderId="7" xfId="0" applyNumberFormat="1" applyFont="1" applyFill="1" applyBorder="1" applyAlignment="1">
      <alignment horizontal="left" indent="1"/>
    </xf>
    <xf numFmtId="2" fontId="23" fillId="0" borderId="9" xfId="0" applyNumberFormat="1" applyFont="1" applyFill="1" applyBorder="1" applyAlignment="1">
      <alignment horizontal="left" indent="1"/>
    </xf>
    <xf numFmtId="0" fontId="16" fillId="0" borderId="13" xfId="0" applyFont="1" applyFill="1" applyBorder="1" applyAlignment="1">
      <alignment horizontal="left" indent="1"/>
    </xf>
    <xf numFmtId="0" fontId="16" fillId="0" borderId="14" xfId="0" applyFont="1" applyFill="1" applyBorder="1" applyAlignment="1">
      <alignment horizontal="left" indent="1"/>
    </xf>
    <xf numFmtId="0" fontId="16" fillId="0" borderId="6" xfId="0" applyFont="1" applyFill="1" applyBorder="1" applyAlignment="1">
      <alignment horizontal="left" indent="1"/>
    </xf>
    <xf numFmtId="43" fontId="0" fillId="0" borderId="1" xfId="0" applyNumberFormat="1" applyFont="1" applyFill="1" applyBorder="1" applyAlignment="1" applyProtection="1">
      <alignment horizontal="center"/>
    </xf>
    <xf numFmtId="43" fontId="0" fillId="0" borderId="19" xfId="1" applyNumberFormat="1" applyFont="1" applyFill="1" applyBorder="1" applyAlignment="1" applyProtection="1">
      <alignment horizontal="center" vertical="center" wrapText="1"/>
    </xf>
    <xf numFmtId="43" fontId="0" fillId="0" borderId="22" xfId="1" applyNumberFormat="1" applyFont="1" applyFill="1" applyBorder="1" applyAlignment="1" applyProtection="1">
      <alignment horizontal="center"/>
    </xf>
    <xf numFmtId="43" fontId="0" fillId="0" borderId="28" xfId="0" applyNumberFormat="1" applyFont="1" applyFill="1" applyBorder="1" applyAlignment="1" applyProtection="1">
      <alignment horizontal="center"/>
    </xf>
    <xf numFmtId="43" fontId="0" fillId="0" borderId="29" xfId="1" applyNumberFormat="1" applyFont="1" applyFill="1" applyBorder="1" applyAlignment="1" applyProtection="1">
      <alignment horizontal="center"/>
    </xf>
    <xf numFmtId="43" fontId="0" fillId="0" borderId="26" xfId="0" applyNumberFormat="1" applyFont="1" applyFill="1" applyBorder="1" applyAlignment="1" applyProtection="1">
      <alignment horizontal="center"/>
    </xf>
    <xf numFmtId="43" fontId="0" fillId="0" borderId="19" xfId="1" applyNumberFormat="1" applyFont="1" applyFill="1" applyBorder="1" applyAlignment="1" applyProtection="1">
      <alignment horizontal="center"/>
    </xf>
    <xf numFmtId="43" fontId="0" fillId="0" borderId="21" xfId="0" applyNumberFormat="1" applyFont="1" applyFill="1" applyBorder="1" applyAlignment="1" applyProtection="1">
      <alignment horizontal="center"/>
    </xf>
    <xf numFmtId="43" fontId="0" fillId="0" borderId="23" xfId="1" applyNumberFormat="1" applyFont="1" applyFill="1" applyBorder="1" applyAlignment="1" applyProtection="1">
      <alignment horizontal="center"/>
    </xf>
    <xf numFmtId="43" fontId="0" fillId="0" borderId="30" xfId="0" applyNumberFormat="1" applyFont="1" applyFill="1" applyBorder="1" applyAlignment="1" applyProtection="1">
      <alignment horizontal="center"/>
    </xf>
    <xf numFmtId="43" fontId="0" fillId="4" borderId="1" xfId="0" applyNumberFormat="1" applyFont="1" applyFill="1" applyBorder="1" applyAlignment="1" applyProtection="1">
      <alignment horizontal="center"/>
    </xf>
    <xf numFmtId="43" fontId="0" fillId="4" borderId="28" xfId="0" applyNumberFormat="1" applyFont="1" applyFill="1" applyBorder="1" applyAlignment="1" applyProtection="1">
      <alignment horizontal="center"/>
    </xf>
    <xf numFmtId="43" fontId="0" fillId="4" borderId="26" xfId="0" applyNumberFormat="1" applyFont="1" applyFill="1" applyBorder="1" applyAlignment="1" applyProtection="1">
      <alignment horizontal="center"/>
    </xf>
    <xf numFmtId="43" fontId="0" fillId="4" borderId="21" xfId="0" applyNumberFormat="1" applyFont="1" applyFill="1" applyBorder="1" applyAlignment="1" applyProtection="1">
      <alignment horizontal="center"/>
    </xf>
    <xf numFmtId="43" fontId="0" fillId="4" borderId="30" xfId="0" applyNumberFormat="1" applyFont="1" applyFill="1" applyBorder="1" applyAlignment="1" applyProtection="1">
      <alignment horizontal="center"/>
    </xf>
    <xf numFmtId="2" fontId="0" fillId="0" borderId="0" xfId="0" applyNumberFormat="1" applyFont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Protection="1"/>
    <xf numFmtId="0" fontId="0" fillId="0" borderId="0" xfId="0" applyFont="1" applyAlignment="1" applyProtection="1"/>
    <xf numFmtId="43" fontId="2" fillId="0" borderId="16" xfId="0" applyNumberFormat="1" applyFont="1" applyFill="1" applyBorder="1" applyAlignment="1" applyProtection="1"/>
    <xf numFmtId="43" fontId="2" fillId="0" borderId="16" xfId="0" applyNumberFormat="1" applyFont="1" applyFill="1" applyBorder="1" applyProtection="1"/>
    <xf numFmtId="43" fontId="2" fillId="0" borderId="2" xfId="0" applyNumberFormat="1" applyFont="1" applyFill="1" applyBorder="1" applyProtection="1"/>
    <xf numFmtId="0" fontId="6" fillId="0" borderId="2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4" fillId="4" borderId="27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4" fillId="4" borderId="25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43" fontId="0" fillId="6" borderId="1" xfId="0" applyNumberFormat="1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43" fontId="0" fillId="6" borderId="19" xfId="1" applyNumberFormat="1" applyFont="1" applyFill="1" applyBorder="1" applyAlignment="1" applyProtection="1">
      <alignment horizontal="center" vertical="center" wrapText="1"/>
      <protection locked="0"/>
    </xf>
    <xf numFmtId="43" fontId="0" fillId="6" borderId="22" xfId="1" applyNumberFormat="1" applyFont="1" applyFill="1" applyBorder="1" applyAlignment="1" applyProtection="1">
      <alignment horizontal="center"/>
      <protection locked="0"/>
    </xf>
    <xf numFmtId="43" fontId="0" fillId="6" borderId="29" xfId="1" applyNumberFormat="1" applyFont="1" applyFill="1" applyBorder="1" applyAlignment="1" applyProtection="1">
      <alignment horizontal="center"/>
      <protection locked="0"/>
    </xf>
    <xf numFmtId="43" fontId="0" fillId="6" borderId="19" xfId="1" applyNumberFormat="1" applyFont="1" applyFill="1" applyBorder="1" applyAlignment="1" applyProtection="1">
      <alignment horizontal="center"/>
      <protection locked="0"/>
    </xf>
    <xf numFmtId="43" fontId="1" fillId="5" borderId="18" xfId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/>
    </xf>
    <xf numFmtId="0" fontId="4" fillId="4" borderId="67" xfId="0" applyFont="1" applyFill="1" applyBorder="1" applyAlignment="1" applyProtection="1">
      <alignment horizontal="center"/>
    </xf>
    <xf numFmtId="0" fontId="4" fillId="4" borderId="65" xfId="0" applyFont="1" applyFill="1" applyBorder="1" applyAlignment="1" applyProtection="1">
      <alignment horizontal="center"/>
    </xf>
    <xf numFmtId="0" fontId="6" fillId="0" borderId="66" xfId="0" applyFont="1" applyFill="1" applyBorder="1" applyAlignment="1" applyProtection="1">
      <alignment horizontal="center"/>
    </xf>
    <xf numFmtId="43" fontId="30" fillId="0" borderId="31" xfId="0" applyNumberFormat="1" applyFont="1" applyFill="1" applyBorder="1" applyAlignment="1" applyProtection="1"/>
    <xf numFmtId="43" fontId="28" fillId="0" borderId="10" xfId="0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2" fontId="2" fillId="0" borderId="0" xfId="0" applyNumberFormat="1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0" xfId="0" applyProtection="1"/>
    <xf numFmtId="0" fontId="3" fillId="0" borderId="0" xfId="0" applyFont="1" applyProtection="1"/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2" fontId="2" fillId="0" borderId="0" xfId="0" applyNumberFormat="1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Alignment="1" applyProtection="1"/>
    <xf numFmtId="2" fontId="4" fillId="0" borderId="0" xfId="0" applyNumberFormat="1" applyFont="1" applyFill="1" applyBorder="1" applyAlignment="1" applyProtection="1"/>
    <xf numFmtId="0" fontId="3" fillId="0" borderId="0" xfId="0" applyFont="1" applyFill="1" applyProtection="1"/>
    <xf numFmtId="2" fontId="3" fillId="0" borderId="0" xfId="0" applyNumberFormat="1" applyFont="1" applyFill="1" applyBorder="1" applyAlignme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2" fontId="24" fillId="0" borderId="17" xfId="0" applyNumberFormat="1" applyFont="1" applyBorder="1" applyAlignment="1" applyProtection="1">
      <alignment horizontal="center" vertical="center"/>
    </xf>
    <xf numFmtId="2" fontId="24" fillId="0" borderId="17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43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Alignment="1" applyProtection="1"/>
    <xf numFmtId="43" fontId="24" fillId="0" borderId="0" xfId="0" applyNumberFormat="1" applyFont="1" applyBorder="1" applyAlignment="1" applyProtection="1">
      <alignment horizontal="right"/>
    </xf>
    <xf numFmtId="0" fontId="24" fillId="0" borderId="0" xfId="0" applyFont="1" applyAlignment="1" applyProtection="1"/>
    <xf numFmtId="43" fontId="1" fillId="0" borderId="0" xfId="1" applyNumberForma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 vertical="center"/>
    </xf>
    <xf numFmtId="2" fontId="34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17" xfId="0" applyNumberFormat="1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0" borderId="0" xfId="0" applyFont="1" applyBorder="1" applyAlignment="1" applyProtection="1"/>
    <xf numFmtId="43" fontId="31" fillId="0" borderId="2" xfId="0" applyNumberFormat="1" applyFont="1" applyFill="1" applyBorder="1" applyAlignment="1" applyProtection="1">
      <alignment horizontal="right"/>
    </xf>
    <xf numFmtId="43" fontId="0" fillId="0" borderId="0" xfId="0" applyNumberFormat="1" applyFont="1" applyBorder="1" applyAlignment="1" applyProtection="1">
      <alignment horizontal="right"/>
    </xf>
    <xf numFmtId="43" fontId="0" fillId="0" borderId="0" xfId="0" applyNumberFormat="1" applyFont="1" applyAlignment="1" applyProtection="1"/>
    <xf numFmtId="43" fontId="0" fillId="0" borderId="0" xfId="0" applyNumberFormat="1" applyFont="1" applyAlignment="1" applyProtection="1">
      <alignment horizontal="right"/>
    </xf>
    <xf numFmtId="43" fontId="0" fillId="0" borderId="0" xfId="0" applyNumberFormat="1" applyFont="1" applyBorder="1" applyAlignment="1" applyProtection="1"/>
    <xf numFmtId="2" fontId="0" fillId="0" borderId="0" xfId="0" applyNumberFormat="1" applyFont="1" applyBorder="1" applyAlignment="1" applyProtection="1"/>
    <xf numFmtId="0" fontId="9" fillId="0" borderId="0" xfId="0" applyFont="1" applyAlignment="1" applyProtection="1"/>
    <xf numFmtId="2" fontId="8" fillId="0" borderId="0" xfId="0" applyNumberFormat="1" applyFont="1" applyAlignment="1" applyProtection="1"/>
    <xf numFmtId="0" fontId="10" fillId="0" borderId="0" xfId="0" applyFont="1" applyAlignment="1" applyProtection="1">
      <alignment horizontal="right"/>
    </xf>
    <xf numFmtId="43" fontId="9" fillId="0" borderId="0" xfId="0" applyNumberFormat="1" applyFont="1" applyAlignment="1" applyProtection="1"/>
    <xf numFmtId="2" fontId="9" fillId="0" borderId="0" xfId="0" applyNumberFormat="1" applyFont="1" applyAlignme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43" fontId="28" fillId="0" borderId="2" xfId="0" applyNumberFormat="1" applyFont="1" applyFill="1" applyBorder="1" applyAlignment="1" applyProtection="1">
      <alignment horizontal="right"/>
    </xf>
    <xf numFmtId="43" fontId="28" fillId="0" borderId="31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Protection="1"/>
    <xf numFmtId="43" fontId="4" fillId="0" borderId="10" xfId="0" applyNumberFormat="1" applyFont="1" applyFill="1" applyBorder="1" applyProtection="1"/>
    <xf numFmtId="43" fontId="4" fillId="0" borderId="16" xfId="0" applyNumberFormat="1" applyFont="1" applyBorder="1" applyAlignment="1" applyProtection="1"/>
    <xf numFmtId="43" fontId="4" fillId="0" borderId="17" xfId="0" applyNumberFormat="1" applyFont="1" applyBorder="1" applyAlignment="1" applyProtection="1"/>
    <xf numFmtId="0" fontId="16" fillId="8" borderId="4" xfId="0" applyFont="1" applyFill="1" applyBorder="1" applyAlignment="1" applyProtection="1">
      <alignment horizontal="center" vertical="center"/>
      <protection locked="0"/>
    </xf>
    <xf numFmtId="0" fontId="16" fillId="8" borderId="4" xfId="0" applyFont="1" applyFill="1" applyBorder="1" applyAlignment="1" applyProtection="1">
      <alignment vertical="center"/>
      <protection locked="0"/>
    </xf>
    <xf numFmtId="0" fontId="21" fillId="8" borderId="6" xfId="0" applyFont="1" applyFill="1" applyBorder="1" applyAlignment="1" applyProtection="1">
      <alignment horizontal="left" indent="1"/>
      <protection locked="0"/>
    </xf>
    <xf numFmtId="43" fontId="31" fillId="0" borderId="10" xfId="0" applyNumberFormat="1" applyFont="1" applyFill="1" applyBorder="1" applyAlignment="1" applyProtection="1">
      <protection locked="0"/>
    </xf>
    <xf numFmtId="164" fontId="0" fillId="5" borderId="66" xfId="0" applyNumberFormat="1" applyFont="1" applyFill="1" applyBorder="1" applyAlignment="1" applyProtection="1">
      <protection locked="0"/>
    </xf>
    <xf numFmtId="0" fontId="33" fillId="5" borderId="18" xfId="0" applyFont="1" applyFill="1" applyBorder="1" applyAlignment="1" applyProtection="1">
      <alignment horizontal="center" vertical="center"/>
      <protection locked="0"/>
    </xf>
    <xf numFmtId="2" fontId="23" fillId="8" borderId="9" xfId="0" applyNumberFormat="1" applyFont="1" applyFill="1" applyBorder="1" applyAlignment="1" applyProtection="1">
      <alignment horizontal="left" indent="1"/>
      <protection locked="0"/>
    </xf>
    <xf numFmtId="2" fontId="23" fillId="8" borderId="7" xfId="0" applyNumberFormat="1" applyFont="1" applyFill="1" applyBorder="1" applyAlignment="1" applyProtection="1">
      <alignment horizontal="left" indent="1"/>
      <protection locked="0"/>
    </xf>
    <xf numFmtId="2" fontId="23" fillId="8" borderId="4" xfId="0" applyNumberFormat="1" applyFont="1" applyFill="1" applyBorder="1" applyAlignment="1" applyProtection="1">
      <alignment horizontal="left" indent="1"/>
      <protection locked="0"/>
    </xf>
    <xf numFmtId="2" fontId="23" fillId="8" borderId="10" xfId="0" applyNumberFormat="1" applyFont="1" applyFill="1" applyBorder="1" applyAlignment="1" applyProtection="1">
      <alignment horizontal="left" indent="1"/>
      <protection locked="0"/>
    </xf>
    <xf numFmtId="2" fontId="23" fillId="8" borderId="4" xfId="0" applyNumberFormat="1" applyFont="1" applyFill="1" applyBorder="1" applyAlignment="1" applyProtection="1">
      <alignment horizontal="left"/>
      <protection locked="0"/>
    </xf>
    <xf numFmtId="2" fontId="23" fillId="8" borderId="10" xfId="0" applyNumberFormat="1" applyFont="1" applyFill="1" applyBorder="1" applyAlignment="1" applyProtection="1">
      <alignment horizontal="left"/>
      <protection locked="0"/>
    </xf>
    <xf numFmtId="43" fontId="24" fillId="6" borderId="19" xfId="1" applyNumberFormat="1" applyFont="1" applyFill="1" applyBorder="1" applyAlignment="1" applyProtection="1">
      <alignment horizontal="center" vertical="center" wrapText="1"/>
      <protection locked="0"/>
    </xf>
    <xf numFmtId="43" fontId="24" fillId="6" borderId="22" xfId="1" applyNumberFormat="1" applyFont="1" applyFill="1" applyBorder="1" applyAlignment="1" applyProtection="1">
      <alignment horizontal="center"/>
      <protection locked="0"/>
    </xf>
    <xf numFmtId="43" fontId="24" fillId="6" borderId="29" xfId="1" applyNumberFormat="1" applyFont="1" applyFill="1" applyBorder="1" applyAlignment="1" applyProtection="1">
      <alignment horizontal="center"/>
      <protection locked="0"/>
    </xf>
    <xf numFmtId="43" fontId="24" fillId="6" borderId="19" xfId="1" applyNumberFormat="1" applyFont="1" applyFill="1" applyBorder="1" applyAlignment="1" applyProtection="1">
      <alignment horizontal="center"/>
      <protection locked="0"/>
    </xf>
    <xf numFmtId="43" fontId="24" fillId="6" borderId="23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3" fontId="0" fillId="0" borderId="26" xfId="0" applyNumberFormat="1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Font="1" applyBorder="1" applyAlignment="1"/>
    <xf numFmtId="2" fontId="8" fillId="0" borderId="0" xfId="0" applyNumberFormat="1" applyFont="1"/>
    <xf numFmtId="0" fontId="9" fillId="0" borderId="0" xfId="0" applyFont="1" applyAlignment="1"/>
    <xf numFmtId="43" fontId="9" fillId="0" borderId="0" xfId="0" applyNumberFormat="1" applyFont="1"/>
    <xf numFmtId="0" fontId="26" fillId="0" borderId="0" xfId="0" applyFont="1" applyAlignment="1"/>
    <xf numFmtId="2" fontId="8" fillId="0" borderId="0" xfId="0" applyNumberFormat="1" applyFont="1" applyAlignment="1"/>
    <xf numFmtId="43" fontId="9" fillId="0" borderId="0" xfId="0" applyNumberFormat="1" applyFont="1" applyAlignment="1"/>
    <xf numFmtId="0" fontId="0" fillId="0" borderId="0" xfId="0" applyFont="1" applyFill="1" applyBorder="1" applyAlignment="1"/>
    <xf numFmtId="2" fontId="27" fillId="0" borderId="0" xfId="0" applyNumberFormat="1" applyFont="1" applyAlignment="1"/>
    <xf numFmtId="43" fontId="6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43" fontId="2" fillId="0" borderId="2" xfId="0" applyNumberFormat="1" applyFont="1" applyFill="1" applyBorder="1" applyAlignment="1" applyProtection="1"/>
    <xf numFmtId="43" fontId="2" fillId="0" borderId="0" xfId="0" applyNumberFormat="1" applyFont="1" applyFill="1" applyBorder="1" applyProtection="1"/>
    <xf numFmtId="43" fontId="0" fillId="5" borderId="1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protection locked="0"/>
    </xf>
    <xf numFmtId="43" fontId="0" fillId="5" borderId="21" xfId="0" applyNumberFormat="1" applyFont="1" applyFill="1" applyBorder="1" applyAlignment="1" applyProtection="1">
      <protection locked="0"/>
    </xf>
    <xf numFmtId="43" fontId="4" fillId="5" borderId="1" xfId="0" applyNumberFormat="1" applyFont="1" applyFill="1" applyBorder="1" applyAlignment="1" applyProtection="1">
      <alignment vertical="center"/>
      <protection locked="0"/>
    </xf>
    <xf numFmtId="43" fontId="0" fillId="5" borderId="1" xfId="0" applyNumberFormat="1" applyFont="1" applyFill="1" applyBorder="1" applyAlignment="1" applyProtection="1">
      <alignment vertical="center"/>
      <protection locked="0"/>
    </xf>
    <xf numFmtId="164" fontId="0" fillId="5" borderId="28" xfId="0" applyNumberFormat="1" applyFont="1" applyFill="1" applyBorder="1" applyAlignment="1" applyProtection="1">
      <protection locked="0"/>
    </xf>
    <xf numFmtId="43" fontId="0" fillId="5" borderId="28" xfId="0" applyNumberFormat="1" applyFont="1" applyFill="1" applyBorder="1" applyAlignment="1" applyProtection="1">
      <protection locked="0"/>
    </xf>
    <xf numFmtId="164" fontId="0" fillId="5" borderId="26" xfId="0" applyNumberFormat="1" applyFont="1" applyFill="1" applyBorder="1" applyAlignment="1" applyProtection="1">
      <protection locked="0"/>
    </xf>
    <xf numFmtId="43" fontId="0" fillId="5" borderId="26" xfId="0" applyNumberFormat="1" applyFont="1" applyFill="1" applyBorder="1" applyAlignment="1" applyProtection="1">
      <protection locked="0"/>
    </xf>
    <xf numFmtId="164" fontId="0" fillId="5" borderId="1" xfId="0" applyNumberFormat="1" applyFont="1" applyFill="1" applyBorder="1" applyAlignment="1" applyProtection="1">
      <alignment wrapText="1"/>
      <protection locked="0"/>
    </xf>
    <xf numFmtId="43" fontId="4" fillId="5" borderId="1" xfId="0" applyNumberFormat="1" applyFont="1" applyFill="1" applyBorder="1" applyAlignment="1" applyProtection="1">
      <protection locked="0"/>
    </xf>
    <xf numFmtId="164" fontId="0" fillId="5" borderId="21" xfId="0" applyNumberFormat="1" applyFont="1" applyFill="1" applyBorder="1" applyAlignment="1" applyProtection="1">
      <protection locked="0"/>
    </xf>
    <xf numFmtId="43" fontId="0" fillId="6" borderId="23" xfId="1" applyNumberFormat="1" applyFont="1" applyFill="1" applyBorder="1" applyAlignment="1" applyProtection="1">
      <alignment horizontal="center"/>
      <protection locked="0"/>
    </xf>
    <xf numFmtId="164" fontId="0" fillId="5" borderId="30" xfId="0" applyNumberFormat="1" applyFont="1" applyFill="1" applyBorder="1" applyAlignment="1" applyProtection="1">
      <protection locked="0"/>
    </xf>
    <xf numFmtId="43" fontId="0" fillId="5" borderId="30" xfId="0" applyNumberFormat="1" applyFont="1" applyFill="1" applyBorder="1" applyAlignment="1" applyProtection="1">
      <protection locked="0"/>
    </xf>
    <xf numFmtId="43" fontId="29" fillId="0" borderId="10" xfId="0" applyNumberFormat="1" applyFont="1" applyFill="1" applyBorder="1" applyAlignment="1" applyProtection="1">
      <protection locked="0"/>
    </xf>
    <xf numFmtId="43" fontId="29" fillId="0" borderId="2" xfId="0" applyNumberFormat="1" applyFont="1" applyFill="1" applyBorder="1" applyAlignment="1" applyProtection="1">
      <alignment horizontal="right"/>
    </xf>
    <xf numFmtId="43" fontId="2" fillId="0" borderId="10" xfId="0" applyNumberFormat="1" applyFont="1" applyFill="1" applyBorder="1" applyProtection="1"/>
    <xf numFmtId="43" fontId="2" fillId="0" borderId="16" xfId="0" applyNumberFormat="1" applyFont="1" applyBorder="1" applyAlignment="1" applyProtection="1"/>
    <xf numFmtId="43" fontId="2" fillId="0" borderId="0" xfId="0" applyNumberFormat="1" applyFont="1" applyFill="1" applyBorder="1" applyAlignment="1" applyProtection="1"/>
    <xf numFmtId="0" fontId="3" fillId="0" borderId="0" xfId="0" applyFont="1" applyProtection="1"/>
    <xf numFmtId="0" fontId="2" fillId="0" borderId="0" xfId="0" applyFont="1" applyBorder="1" applyAlignment="1" applyProtection="1"/>
    <xf numFmtId="2" fontId="3" fillId="0" borderId="0" xfId="0" applyNumberFormat="1" applyFont="1" applyAlignment="1" applyProtection="1"/>
    <xf numFmtId="43" fontId="3" fillId="0" borderId="0" xfId="0" applyNumberFormat="1" applyFont="1" applyAlignment="1" applyProtection="1"/>
    <xf numFmtId="0" fontId="9" fillId="0" borderId="0" xfId="0" applyFont="1" applyProtection="1"/>
    <xf numFmtId="43" fontId="7" fillId="0" borderId="2" xfId="0" applyNumberFormat="1" applyFont="1" applyFill="1" applyBorder="1" applyAlignment="1" applyProtection="1">
      <alignment horizontal="right"/>
    </xf>
    <xf numFmtId="0" fontId="9" fillId="0" borderId="0" xfId="0" applyFont="1" applyAlignment="1" applyProtection="1"/>
    <xf numFmtId="0" fontId="10" fillId="0" borderId="0" xfId="0" applyFont="1" applyAlignment="1" applyProtection="1">
      <alignment horizontal="right"/>
    </xf>
    <xf numFmtId="2" fontId="8" fillId="0" borderId="0" xfId="0" applyNumberFormat="1" applyFont="1" applyProtection="1"/>
    <xf numFmtId="43" fontId="9" fillId="0" borderId="0" xfId="0" applyNumberFormat="1" applyFont="1" applyProtection="1"/>
    <xf numFmtId="43" fontId="1" fillId="5" borderId="1" xfId="1" applyFill="1" applyBorder="1" applyAlignment="1" applyProtection="1">
      <protection locked="0"/>
    </xf>
    <xf numFmtId="1" fontId="4" fillId="4" borderId="20" xfId="0" applyNumberFormat="1" applyFont="1" applyFill="1" applyBorder="1" applyAlignment="1" applyProtection="1">
      <alignment horizontal="center"/>
    </xf>
    <xf numFmtId="1" fontId="4" fillId="4" borderId="27" xfId="0" applyNumberFormat="1" applyFont="1" applyFill="1" applyBorder="1" applyAlignment="1" applyProtection="1">
      <alignment horizontal="center"/>
    </xf>
    <xf numFmtId="1" fontId="4" fillId="4" borderId="25" xfId="0" applyNumberFormat="1" applyFont="1" applyFill="1" applyBorder="1" applyAlignment="1" applyProtection="1">
      <alignment horizontal="center"/>
    </xf>
    <xf numFmtId="1" fontId="4" fillId="4" borderId="68" xfId="0" applyNumberFormat="1" applyFont="1" applyFill="1" applyBorder="1" applyAlignment="1" applyProtection="1">
      <alignment horizontal="center"/>
    </xf>
    <xf numFmtId="1" fontId="4" fillId="4" borderId="24" xfId="0" applyNumberFormat="1" applyFont="1" applyFill="1" applyBorder="1" applyAlignment="1" applyProtection="1">
      <alignment horizontal="center"/>
    </xf>
    <xf numFmtId="2" fontId="4" fillId="11" borderId="2" xfId="0" applyNumberFormat="1" applyFont="1" applyFill="1" applyBorder="1" applyAlignment="1"/>
    <xf numFmtId="2" fontId="3" fillId="11" borderId="2" xfId="0" applyNumberFormat="1" applyFont="1" applyFill="1" applyBorder="1" applyAlignment="1"/>
    <xf numFmtId="2" fontId="4" fillId="12" borderId="2" xfId="0" applyNumberFormat="1" applyFont="1" applyFill="1" applyBorder="1" applyAlignment="1" applyProtection="1"/>
    <xf numFmtId="2" fontId="3" fillId="12" borderId="2" xfId="0" applyNumberFormat="1" applyFont="1" applyFill="1" applyBorder="1" applyAlignment="1" applyProtection="1"/>
    <xf numFmtId="2" fontId="4" fillId="12" borderId="2" xfId="0" applyNumberFormat="1" applyFont="1" applyFill="1" applyBorder="1" applyAlignment="1"/>
    <xf numFmtId="2" fontId="3" fillId="12" borderId="2" xfId="0" applyNumberFormat="1" applyFont="1" applyFill="1" applyBorder="1" applyAlignment="1"/>
    <xf numFmtId="43" fontId="2" fillId="6" borderId="2" xfId="0" applyNumberFormat="1" applyFont="1" applyFill="1" applyBorder="1" applyAlignment="1" applyProtection="1">
      <protection locked="0"/>
    </xf>
    <xf numFmtId="43" fontId="7" fillId="5" borderId="2" xfId="0" applyNumberFormat="1" applyFont="1" applyFill="1" applyBorder="1" applyProtection="1">
      <protection locked="0"/>
    </xf>
    <xf numFmtId="43" fontId="2" fillId="6" borderId="2" xfId="0" applyNumberFormat="1" applyFont="1" applyFill="1" applyBorder="1" applyProtection="1">
      <protection locked="0"/>
    </xf>
    <xf numFmtId="43" fontId="2" fillId="6" borderId="0" xfId="0" applyNumberFormat="1" applyFont="1" applyFill="1" applyBorder="1" applyProtection="1">
      <protection locked="0"/>
    </xf>
    <xf numFmtId="43" fontId="4" fillId="6" borderId="2" xfId="0" applyNumberFormat="1" applyFont="1" applyFill="1" applyBorder="1" applyAlignment="1" applyProtection="1">
      <protection locked="0"/>
    </xf>
    <xf numFmtId="43" fontId="6" fillId="5" borderId="2" xfId="0" applyNumberFormat="1" applyFont="1" applyFill="1" applyBorder="1" applyProtection="1">
      <protection locked="0"/>
    </xf>
    <xf numFmtId="43" fontId="4" fillId="6" borderId="2" xfId="0" applyNumberFormat="1" applyFont="1" applyFill="1" applyBorder="1" applyProtection="1">
      <protection locked="0"/>
    </xf>
    <xf numFmtId="43" fontId="4" fillId="6" borderId="0" xfId="0" applyNumberFormat="1" applyFont="1" applyFill="1" applyBorder="1" applyProtection="1">
      <protection locked="0"/>
    </xf>
    <xf numFmtId="43" fontId="29" fillId="5" borderId="2" xfId="0" applyNumberFormat="1" applyFont="1" applyFill="1" applyBorder="1" applyAlignment="1" applyProtection="1">
      <alignment horizontal="right"/>
      <protection locked="0"/>
    </xf>
    <xf numFmtId="43" fontId="7" fillId="5" borderId="2" xfId="0" applyNumberFormat="1" applyFont="1" applyFill="1" applyBorder="1" applyAlignment="1" applyProtection="1">
      <alignment horizontal="right"/>
      <protection locked="0"/>
    </xf>
    <xf numFmtId="43" fontId="7" fillId="5" borderId="0" xfId="0" applyNumberFormat="1" applyFont="1" applyFill="1" applyBorder="1" applyAlignment="1" applyProtection="1">
      <protection locked="0"/>
    </xf>
    <xf numFmtId="43" fontId="29" fillId="6" borderId="0" xfId="0" applyNumberFormat="1" applyFont="1" applyFill="1" applyBorder="1" applyAlignment="1" applyProtection="1">
      <protection locked="0"/>
    </xf>
    <xf numFmtId="43" fontId="29" fillId="6" borderId="2" xfId="0" applyNumberFormat="1" applyFont="1" applyFill="1" applyBorder="1" applyAlignment="1" applyProtection="1">
      <alignment horizontal="right"/>
      <protection locked="0"/>
    </xf>
    <xf numFmtId="43" fontId="30" fillId="6" borderId="31" xfId="0" applyNumberFormat="1" applyFont="1" applyFill="1" applyBorder="1" applyAlignment="1" applyProtection="1">
      <protection locked="0"/>
    </xf>
    <xf numFmtId="43" fontId="2" fillId="6" borderId="2" xfId="0" applyNumberFormat="1" applyFont="1" applyFill="1" applyBorder="1" applyAlignment="1" applyProtection="1">
      <alignment horizontal="right"/>
      <protection locked="0"/>
    </xf>
    <xf numFmtId="43" fontId="3" fillId="6" borderId="10" xfId="0" applyNumberFormat="1" applyFont="1" applyFill="1" applyBorder="1" applyAlignment="1" applyProtection="1">
      <protection locked="0"/>
    </xf>
    <xf numFmtId="43" fontId="6" fillId="0" borderId="69" xfId="0" applyNumberFormat="1" applyFont="1" applyFill="1" applyBorder="1" applyAlignment="1" applyProtection="1">
      <alignment horizontal="center" vertical="center" wrapText="1"/>
    </xf>
    <xf numFmtId="43" fontId="24" fillId="6" borderId="71" xfId="1" applyNumberFormat="1" applyFont="1" applyFill="1" applyBorder="1" applyAlignment="1" applyProtection="1">
      <alignment horizontal="center"/>
      <protection locked="0"/>
    </xf>
    <xf numFmtId="43" fontId="24" fillId="6" borderId="60" xfId="1" applyNumberFormat="1" applyFont="1" applyFill="1" applyBorder="1" applyAlignment="1" applyProtection="1">
      <alignment horizontal="center"/>
      <protection locked="0"/>
    </xf>
    <xf numFmtId="43" fontId="24" fillId="0" borderId="72" xfId="1" applyNumberFormat="1" applyFont="1" applyFill="1" applyBorder="1" applyAlignment="1">
      <alignment horizontal="center"/>
    </xf>
    <xf numFmtId="43" fontId="0" fillId="6" borderId="73" xfId="1" applyNumberFormat="1" applyFont="1" applyFill="1" applyBorder="1" applyAlignment="1" applyProtection="1">
      <alignment horizontal="center"/>
      <protection locked="0"/>
    </xf>
    <xf numFmtId="43" fontId="0" fillId="6" borderId="74" xfId="1" applyNumberFormat="1" applyFont="1" applyFill="1" applyBorder="1" applyAlignment="1" applyProtection="1">
      <alignment horizontal="center"/>
      <protection locked="0"/>
    </xf>
    <xf numFmtId="43" fontId="6" fillId="0" borderId="75" xfId="0" applyNumberFormat="1" applyFont="1" applyFill="1" applyBorder="1" applyAlignment="1" applyProtection="1">
      <alignment horizontal="center" vertical="center" wrapText="1"/>
    </xf>
    <xf numFmtId="43" fontId="6" fillId="0" borderId="69" xfId="0" applyNumberFormat="1" applyFont="1" applyFill="1" applyBorder="1" applyAlignment="1">
      <alignment horizontal="center" vertical="center" wrapText="1"/>
    </xf>
    <xf numFmtId="43" fontId="0" fillId="0" borderId="61" xfId="1" applyNumberFormat="1" applyFont="1" applyFill="1" applyBorder="1" applyAlignment="1">
      <alignment horizontal="center"/>
    </xf>
    <xf numFmtId="43" fontId="0" fillId="0" borderId="73" xfId="1" applyNumberFormat="1" applyFont="1" applyFill="1" applyBorder="1" applyAlignment="1">
      <alignment horizontal="center"/>
    </xf>
    <xf numFmtId="43" fontId="0" fillId="0" borderId="74" xfId="1" applyNumberFormat="1" applyFont="1" applyFill="1" applyBorder="1" applyAlignment="1">
      <alignment horizontal="center"/>
    </xf>
    <xf numFmtId="43" fontId="6" fillId="0" borderId="75" xfId="0" applyNumberFormat="1" applyFont="1" applyFill="1" applyBorder="1" applyAlignment="1">
      <alignment horizontal="center" vertical="center" wrapText="1"/>
    </xf>
    <xf numFmtId="43" fontId="24" fillId="6" borderId="73" xfId="1" applyNumberFormat="1" applyFont="1" applyFill="1" applyBorder="1" applyAlignment="1" applyProtection="1">
      <alignment horizontal="center"/>
      <protection locked="0"/>
    </xf>
    <xf numFmtId="43" fontId="24" fillId="6" borderId="74" xfId="1" applyNumberFormat="1" applyFont="1" applyFill="1" applyBorder="1" applyAlignment="1" applyProtection="1">
      <alignment horizontal="center"/>
      <protection locked="0"/>
    </xf>
    <xf numFmtId="43" fontId="0" fillId="0" borderId="75" xfId="1" applyNumberFormat="1" applyFont="1" applyFill="1" applyBorder="1" applyAlignment="1">
      <alignment horizontal="center"/>
    </xf>
    <xf numFmtId="43" fontId="0" fillId="6" borderId="0" xfId="1" applyNumberFormat="1" applyFont="1" applyFill="1" applyBorder="1" applyAlignment="1" applyProtection="1">
      <alignment horizontal="center"/>
      <protection locked="0"/>
    </xf>
    <xf numFmtId="43" fontId="0" fillId="6" borderId="59" xfId="1" applyNumberFormat="1" applyFont="1" applyFill="1" applyBorder="1" applyAlignment="1" applyProtection="1">
      <alignment horizontal="center"/>
      <protection locked="0"/>
    </xf>
    <xf numFmtId="43" fontId="6" fillId="6" borderId="39" xfId="0" applyNumberFormat="1" applyFont="1" applyFill="1" applyBorder="1" applyAlignment="1" applyProtection="1">
      <alignment horizontal="center" vertical="center" wrapText="1"/>
    </xf>
    <xf numFmtId="43" fontId="0" fillId="6" borderId="73" xfId="1" applyNumberFormat="1" applyFont="1" applyFill="1" applyBorder="1" applyAlignment="1">
      <alignment horizontal="center"/>
    </xf>
    <xf numFmtId="43" fontId="0" fillId="6" borderId="74" xfId="1" applyNumberFormat="1" applyFont="1" applyFill="1" applyBorder="1" applyAlignment="1">
      <alignment horizontal="center"/>
    </xf>
    <xf numFmtId="43" fontId="6" fillId="6" borderId="75" xfId="0" applyNumberFormat="1" applyFont="1" applyFill="1" applyBorder="1" applyAlignment="1">
      <alignment horizontal="center" vertical="center" wrapText="1"/>
    </xf>
    <xf numFmtId="43" fontId="0" fillId="0" borderId="75" xfId="1" applyNumberFormat="1" applyFont="1" applyFill="1" applyBorder="1" applyAlignment="1" applyProtection="1">
      <alignment horizontal="center"/>
    </xf>
    <xf numFmtId="43" fontId="0" fillId="0" borderId="61" xfId="1" applyNumberFormat="1" applyFont="1" applyFill="1" applyBorder="1" applyAlignment="1" applyProtection="1">
      <alignment horizontal="center"/>
    </xf>
    <xf numFmtId="43" fontId="0" fillId="0" borderId="73" xfId="1" applyNumberFormat="1" applyFont="1" applyFill="1" applyBorder="1" applyAlignment="1" applyProtection="1">
      <alignment horizontal="center"/>
    </xf>
    <xf numFmtId="43" fontId="0" fillId="0" borderId="74" xfId="1" applyNumberFormat="1" applyFont="1" applyFill="1" applyBorder="1" applyAlignment="1" applyProtection="1">
      <alignment horizontal="center"/>
    </xf>
    <xf numFmtId="43" fontId="0" fillId="6" borderId="76" xfId="1" applyNumberFormat="1" applyFont="1" applyFill="1" applyBorder="1" applyAlignment="1" applyProtection="1">
      <alignment horizontal="center" vertical="center" wrapText="1"/>
      <protection locked="0"/>
    </xf>
    <xf numFmtId="43" fontId="0" fillId="6" borderId="61" xfId="1" applyNumberFormat="1" applyFont="1" applyFill="1" applyBorder="1" applyAlignment="1" applyProtection="1">
      <alignment horizontal="center"/>
      <protection locked="0"/>
    </xf>
    <xf numFmtId="43" fontId="0" fillId="6" borderId="77" xfId="1" applyNumberFormat="1" applyFont="1" applyFill="1" applyBorder="1" applyAlignment="1" applyProtection="1">
      <alignment horizontal="center"/>
      <protection locked="0"/>
    </xf>
    <xf numFmtId="43" fontId="24" fillId="6" borderId="80" xfId="1" applyNumberFormat="1" applyFont="1" applyFill="1" applyBorder="1" applyAlignment="1" applyProtection="1">
      <alignment horizontal="center" vertical="center" wrapText="1"/>
      <protection locked="0"/>
    </xf>
    <xf numFmtId="43" fontId="24" fillId="6" borderId="81" xfId="1" applyNumberFormat="1" applyFont="1" applyFill="1" applyBorder="1" applyAlignment="1" applyProtection="1">
      <alignment horizontal="center"/>
      <protection locked="0"/>
    </xf>
    <xf numFmtId="43" fontId="24" fillId="6" borderId="75" xfId="1" applyNumberFormat="1" applyFont="1" applyFill="1" applyBorder="1" applyAlignment="1" applyProtection="1">
      <alignment horizontal="center"/>
      <protection locked="0"/>
    </xf>
    <xf numFmtId="43" fontId="0" fillId="6" borderId="80" xfId="1" applyNumberFormat="1" applyFont="1" applyFill="1" applyBorder="1" applyAlignment="1" applyProtection="1">
      <alignment horizontal="center" vertical="center" wrapText="1"/>
      <protection locked="0"/>
    </xf>
    <xf numFmtId="43" fontId="0" fillId="6" borderId="81" xfId="1" applyNumberFormat="1" applyFont="1" applyFill="1" applyBorder="1" applyAlignment="1" applyProtection="1">
      <alignment horizontal="center"/>
      <protection locked="0"/>
    </xf>
    <xf numFmtId="43" fontId="0" fillId="6" borderId="75" xfId="1" applyNumberFormat="1" applyFont="1" applyFill="1" applyBorder="1" applyAlignment="1" applyProtection="1">
      <alignment horizontal="center"/>
      <protection locked="0"/>
    </xf>
    <xf numFmtId="43" fontId="24" fillId="6" borderId="58" xfId="1" applyNumberFormat="1" applyFont="1" applyFill="1" applyBorder="1" applyAlignment="1" applyProtection="1">
      <alignment horizontal="center" vertical="center" wrapText="1"/>
    </xf>
    <xf numFmtId="43" fontId="24" fillId="6" borderId="58" xfId="1" applyNumberFormat="1" applyFont="1" applyFill="1" applyBorder="1" applyAlignment="1" applyProtection="1">
      <alignment horizontal="center" vertical="center" wrapText="1"/>
      <protection locked="0"/>
    </xf>
    <xf numFmtId="43" fontId="24" fillId="6" borderId="37" xfId="1" applyNumberFormat="1" applyFont="1" applyFill="1" applyBorder="1" applyAlignment="1" applyProtection="1">
      <alignment horizontal="center"/>
      <protection locked="0"/>
    </xf>
    <xf numFmtId="43" fontId="24" fillId="6" borderId="72" xfId="1" applyNumberFormat="1" applyFont="1" applyFill="1" applyBorder="1" applyAlignment="1" applyProtection="1">
      <alignment horizontal="center"/>
      <protection locked="0"/>
    </xf>
    <xf numFmtId="43" fontId="24" fillId="6" borderId="58" xfId="1" applyNumberFormat="1" applyFont="1" applyFill="1" applyBorder="1" applyAlignment="1">
      <alignment horizontal="center" vertical="center" wrapText="1"/>
    </xf>
    <xf numFmtId="43" fontId="0" fillId="13" borderId="19" xfId="1" applyNumberFormat="1" applyFont="1" applyFill="1" applyBorder="1" applyAlignment="1">
      <alignment horizontal="center" vertical="center" wrapText="1"/>
    </xf>
    <xf numFmtId="43" fontId="0" fillId="13" borderId="22" xfId="1" applyNumberFormat="1" applyFont="1" applyFill="1" applyBorder="1" applyAlignment="1">
      <alignment horizontal="center"/>
    </xf>
    <xf numFmtId="43" fontId="0" fillId="13" borderId="19" xfId="1" applyNumberFormat="1" applyFont="1" applyFill="1" applyBorder="1" applyAlignment="1">
      <alignment horizontal="center"/>
    </xf>
    <xf numFmtId="43" fontId="0" fillId="13" borderId="23" xfId="1" applyNumberFormat="1" applyFont="1" applyFill="1" applyBorder="1" applyAlignment="1">
      <alignment horizontal="center"/>
    </xf>
    <xf numFmtId="43" fontId="0" fillId="13" borderId="70" xfId="1" applyNumberFormat="1" applyFont="1" applyFill="1" applyBorder="1" applyAlignment="1">
      <alignment horizontal="center"/>
    </xf>
    <xf numFmtId="43" fontId="28" fillId="0" borderId="1" xfId="0" applyNumberFormat="1" applyFont="1" applyFill="1" applyBorder="1" applyAlignment="1">
      <alignment horizontal="center"/>
    </xf>
    <xf numFmtId="43" fontId="28" fillId="13" borderId="19" xfId="1" applyNumberFormat="1" applyFont="1" applyFill="1" applyBorder="1" applyAlignment="1">
      <alignment horizontal="center" vertical="center" wrapText="1"/>
    </xf>
    <xf numFmtId="43" fontId="28" fillId="0" borderId="19" xfId="1" applyNumberFormat="1" applyFont="1" applyFill="1" applyBorder="1" applyAlignment="1">
      <alignment horizontal="center" vertical="center" wrapText="1"/>
    </xf>
    <xf numFmtId="43" fontId="28" fillId="0" borderId="61" xfId="0" applyNumberFormat="1" applyFont="1" applyFill="1" applyBorder="1" applyAlignment="1">
      <alignment horizontal="center"/>
    </xf>
    <xf numFmtId="43" fontId="28" fillId="0" borderId="81" xfId="0" applyNumberFormat="1" applyFont="1" applyFill="1" applyBorder="1" applyAlignment="1">
      <alignment horizontal="center"/>
    </xf>
    <xf numFmtId="43" fontId="28" fillId="0" borderId="1" xfId="0" applyNumberFormat="1" applyFont="1" applyFill="1" applyBorder="1" applyAlignment="1" applyProtection="1">
      <alignment horizontal="center"/>
    </xf>
    <xf numFmtId="43" fontId="28" fillId="0" borderId="19" xfId="1" applyNumberFormat="1" applyFont="1" applyFill="1" applyBorder="1" applyAlignment="1" applyProtection="1">
      <alignment horizontal="center" vertical="center" wrapText="1"/>
    </xf>
    <xf numFmtId="43" fontId="28" fillId="0" borderId="61" xfId="0" applyNumberFormat="1" applyFont="1" applyFill="1" applyBorder="1" applyAlignment="1" applyProtection="1">
      <alignment horizontal="center"/>
    </xf>
    <xf numFmtId="43" fontId="28" fillId="0" borderId="81" xfId="0" applyNumberFormat="1" applyFont="1" applyFill="1" applyBorder="1" applyAlignment="1" applyProtection="1">
      <alignment horizontal="center"/>
    </xf>
    <xf numFmtId="43" fontId="4" fillId="0" borderId="29" xfId="1" applyNumberFormat="1" applyFont="1" applyFill="1" applyBorder="1" applyAlignment="1">
      <alignment horizontal="center"/>
    </xf>
    <xf numFmtId="43" fontId="4" fillId="0" borderId="61" xfId="1" applyNumberFormat="1" applyFont="1" applyFill="1" applyBorder="1" applyAlignment="1">
      <alignment horizontal="center"/>
    </xf>
    <xf numFmtId="43" fontId="0" fillId="13" borderId="70" xfId="1" applyNumberFormat="1" applyFont="1" applyFill="1" applyBorder="1" applyAlignment="1" applyProtection="1">
      <alignment horizontal="center"/>
    </xf>
    <xf numFmtId="43" fontId="0" fillId="13" borderId="19" xfId="1" applyNumberFormat="1" applyFont="1" applyFill="1" applyBorder="1" applyAlignment="1" applyProtection="1">
      <alignment horizontal="center"/>
    </xf>
    <xf numFmtId="43" fontId="0" fillId="13" borderId="22" xfId="1" applyNumberFormat="1" applyFont="1" applyFill="1" applyBorder="1" applyAlignment="1" applyProtection="1">
      <alignment horizontal="center"/>
    </xf>
    <xf numFmtId="43" fontId="0" fillId="13" borderId="23" xfId="1" applyNumberFormat="1" applyFont="1" applyFill="1" applyBorder="1" applyAlignment="1" applyProtection="1">
      <alignment horizontal="center"/>
    </xf>
    <xf numFmtId="43" fontId="28" fillId="13" borderId="19" xfId="1" applyNumberFormat="1" applyFont="1" applyFill="1" applyBorder="1" applyAlignment="1" applyProtection="1">
      <alignment horizontal="center" vertical="center" wrapText="1"/>
    </xf>
    <xf numFmtId="43" fontId="0" fillId="13" borderId="19" xfId="1" applyNumberFormat="1" applyFont="1" applyFill="1" applyBorder="1" applyAlignment="1" applyProtection="1">
      <alignment horizontal="center" vertical="center" wrapText="1"/>
    </xf>
    <xf numFmtId="43" fontId="0" fillId="0" borderId="65" xfId="0" applyNumberFormat="1" applyFont="1" applyBorder="1" applyAlignment="1">
      <alignment horizontal="right"/>
    </xf>
    <xf numFmtId="43" fontId="0" fillId="13" borderId="86" xfId="0" applyNumberFormat="1" applyFont="1" applyFill="1" applyBorder="1" applyAlignment="1">
      <alignment horizontal="right"/>
    </xf>
    <xf numFmtId="43" fontId="0" fillId="13" borderId="76" xfId="1" applyNumberFormat="1" applyFont="1" applyFill="1" applyBorder="1" applyAlignment="1">
      <alignment horizontal="center" vertical="center" wrapText="1"/>
    </xf>
    <xf numFmtId="43" fontId="0" fillId="13" borderId="61" xfId="1" applyNumberFormat="1" applyFont="1" applyFill="1" applyBorder="1" applyAlignment="1">
      <alignment horizontal="center"/>
    </xf>
    <xf numFmtId="43" fontId="0" fillId="0" borderId="77" xfId="1" applyNumberFormat="1" applyFont="1" applyFill="1" applyBorder="1" applyAlignment="1">
      <alignment horizontal="center"/>
    </xf>
    <xf numFmtId="43" fontId="0" fillId="0" borderId="87" xfId="0" applyNumberFormat="1" applyFont="1" applyBorder="1" applyAlignment="1">
      <alignment horizontal="right"/>
    </xf>
    <xf numFmtId="43" fontId="0" fillId="0" borderId="80" xfId="1" applyNumberFormat="1" applyFont="1" applyFill="1" applyBorder="1" applyAlignment="1">
      <alignment horizontal="center" vertical="center" wrapText="1"/>
    </xf>
    <xf numFmtId="43" fontId="0" fillId="0" borderId="81" xfId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17" xfId="0" applyFont="1" applyBorder="1" applyAlignment="1">
      <alignment horizontal="center" vertical="center"/>
    </xf>
    <xf numFmtId="0" fontId="13" fillId="9" borderId="12" xfId="0" applyFont="1" applyFill="1" applyBorder="1" applyAlignment="1">
      <alignment horizontal="left" indent="1"/>
    </xf>
    <xf numFmtId="0" fontId="16" fillId="0" borderId="4" xfId="0" applyFont="1" applyFill="1" applyBorder="1" applyAlignment="1">
      <alignment horizontal="left" indent="1"/>
    </xf>
    <xf numFmtId="0" fontId="13" fillId="9" borderId="0" xfId="0" applyFont="1" applyFill="1" applyBorder="1" applyAlignment="1">
      <alignment horizontal="left" indent="1"/>
    </xf>
    <xf numFmtId="0" fontId="13" fillId="10" borderId="0" xfId="0" applyFont="1" applyFill="1" applyBorder="1" applyAlignment="1"/>
    <xf numFmtId="0" fontId="0" fillId="10" borderId="0" xfId="0" applyFill="1" applyAlignment="1"/>
    <xf numFmtId="0" fontId="13" fillId="9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13" fillId="9" borderId="0" xfId="0" applyFont="1" applyFill="1" applyBorder="1" applyAlignment="1"/>
    <xf numFmtId="0" fontId="0" fillId="0" borderId="0" xfId="0" applyBorder="1" applyAlignment="1">
      <alignment horizontal="left" indent="1"/>
    </xf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0" fontId="35" fillId="0" borderId="0" xfId="0" applyFont="1" applyAlignment="1">
      <alignment vertical="center"/>
    </xf>
    <xf numFmtId="0" fontId="13" fillId="0" borderId="0" xfId="0" applyFont="1"/>
    <xf numFmtId="0" fontId="24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43" fontId="3" fillId="6" borderId="29" xfId="1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left" vertical="center"/>
    </xf>
    <xf numFmtId="2" fontId="6" fillId="5" borderId="0" xfId="0" applyNumberFormat="1" applyFont="1" applyFill="1" applyBorder="1" applyAlignment="1" applyProtection="1">
      <alignment horizontal="center" vertical="center"/>
      <protection locked="0"/>
    </xf>
    <xf numFmtId="2" fontId="6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Border="1" applyAlignment="1" applyProtection="1">
      <alignment horizontal="left" wrapText="1"/>
    </xf>
    <xf numFmtId="2" fontId="2" fillId="2" borderId="35" xfId="0" applyNumberFormat="1" applyFont="1" applyFill="1" applyBorder="1" applyAlignment="1" applyProtection="1">
      <alignment horizontal="center" vertical="center" wrapText="1"/>
    </xf>
    <xf numFmtId="2" fontId="2" fillId="2" borderId="41" xfId="0" applyNumberFormat="1" applyFont="1" applyFill="1" applyBorder="1" applyAlignment="1" applyProtection="1">
      <alignment horizontal="center" vertical="center" wrapText="1"/>
    </xf>
    <xf numFmtId="2" fontId="6" fillId="5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wrapText="1"/>
    </xf>
    <xf numFmtId="0" fontId="0" fillId="0" borderId="32" xfId="0" applyBorder="1" applyAlignment="1" applyProtection="1">
      <alignment horizontal="right" wrapText="1"/>
    </xf>
    <xf numFmtId="0" fontId="6" fillId="5" borderId="3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34" fillId="2" borderId="41" xfId="0" applyNumberFormat="1" applyFont="1" applyFill="1" applyBorder="1" applyAlignment="1" applyProtection="1">
      <alignment horizontal="center" vertical="center" wrapText="1"/>
    </xf>
    <xf numFmtId="43" fontId="9" fillId="6" borderId="0" xfId="0" applyNumberFormat="1" applyFont="1" applyFill="1" applyAlignment="1" applyProtection="1">
      <alignment horizontal="center"/>
      <protection locked="0"/>
    </xf>
    <xf numFmtId="0" fontId="35" fillId="0" borderId="17" xfId="0" applyFont="1" applyBorder="1" applyAlignment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2" fontId="2" fillId="2" borderId="33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2" fontId="2" fillId="2" borderId="35" xfId="0" applyNumberFormat="1" applyFont="1" applyFill="1" applyBorder="1" applyAlignment="1" applyProtection="1">
      <alignment horizontal="center" vertical="center"/>
    </xf>
    <xf numFmtId="2" fontId="2" fillId="2" borderId="42" xfId="0" applyNumberFormat="1" applyFont="1" applyFill="1" applyBorder="1" applyAlignment="1" applyProtection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left" vertical="center"/>
    </xf>
    <xf numFmtId="0" fontId="32" fillId="0" borderId="3" xfId="0" applyFont="1" applyFill="1" applyBorder="1" applyAlignment="1" applyProtection="1">
      <alignment horizontal="left" vertical="center"/>
    </xf>
    <xf numFmtId="0" fontId="32" fillId="0" borderId="37" xfId="0" applyFont="1" applyFill="1" applyBorder="1" applyAlignment="1" applyProtection="1">
      <alignment horizontal="left" vertical="center"/>
    </xf>
    <xf numFmtId="2" fontId="34" fillId="2" borderId="35" xfId="0" applyNumberFormat="1" applyFont="1" applyFill="1" applyBorder="1" applyAlignment="1" applyProtection="1">
      <alignment horizontal="center" vertical="center" wrapText="1"/>
    </xf>
    <xf numFmtId="2" fontId="34" fillId="2" borderId="78" xfId="0" applyNumberFormat="1" applyFont="1" applyFill="1" applyBorder="1" applyAlignment="1" applyProtection="1">
      <alignment horizontal="center" vertical="center" wrapText="1"/>
    </xf>
    <xf numFmtId="2" fontId="34" fillId="2" borderId="79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right" wrapText="1"/>
    </xf>
    <xf numFmtId="0" fontId="34" fillId="2" borderId="36" xfId="0" applyFont="1" applyFill="1" applyBorder="1" applyAlignment="1" applyProtection="1">
      <alignment horizontal="center" vertical="center"/>
    </xf>
    <xf numFmtId="0" fontId="34" fillId="2" borderId="33" xfId="0" applyFont="1" applyFill="1" applyBorder="1" applyAlignment="1" applyProtection="1">
      <alignment horizontal="center" vertical="center" wrapText="1"/>
    </xf>
    <xf numFmtId="2" fontId="34" fillId="2" borderId="35" xfId="0" applyNumberFormat="1" applyFont="1" applyFill="1" applyBorder="1" applyAlignment="1" applyProtection="1">
      <alignment horizontal="center" vertical="center"/>
    </xf>
    <xf numFmtId="2" fontId="34" fillId="2" borderId="42" xfId="0" applyNumberFormat="1" applyFont="1" applyFill="1" applyBorder="1" applyAlignment="1" applyProtection="1">
      <alignment horizontal="center" vertical="center"/>
    </xf>
    <xf numFmtId="2" fontId="34" fillId="2" borderId="34" xfId="0" applyNumberFormat="1" applyFont="1" applyFill="1" applyBorder="1" applyAlignment="1" applyProtection="1">
      <alignment horizontal="center" vertical="center"/>
    </xf>
    <xf numFmtId="2" fontId="34" fillId="2" borderId="33" xfId="0" applyNumberFormat="1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37" xfId="0" applyFont="1" applyBorder="1" applyAlignment="1" applyProtection="1">
      <alignment horizontal="left" vertical="center"/>
    </xf>
    <xf numFmtId="0" fontId="25" fillId="0" borderId="14" xfId="0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 applyProtection="1">
      <alignment horizontal="right" vertical="center"/>
    </xf>
    <xf numFmtId="0" fontId="25" fillId="0" borderId="37" xfId="0" applyFont="1" applyFill="1" applyBorder="1" applyAlignment="1" applyProtection="1">
      <alignment horizontal="right" vertical="center"/>
    </xf>
    <xf numFmtId="2" fontId="34" fillId="2" borderId="34" xfId="0" applyNumberFormat="1" applyFont="1" applyFill="1" applyBorder="1" applyAlignment="1" applyProtection="1">
      <alignment horizontal="center" vertical="center" wrapText="1"/>
    </xf>
    <xf numFmtId="2" fontId="34" fillId="2" borderId="6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2" fontId="2" fillId="2" borderId="41" xfId="0" applyNumberFormat="1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34" fillId="2" borderId="78" xfId="0" applyNumberFormat="1" applyFont="1" applyFill="1" applyBorder="1" applyAlignment="1">
      <alignment horizontal="center" vertical="center" wrapText="1"/>
    </xf>
    <xf numFmtId="2" fontId="34" fillId="2" borderId="79" xfId="0" applyNumberFormat="1" applyFont="1" applyFill="1" applyBorder="1" applyAlignment="1">
      <alignment horizontal="center" vertical="center" wrapText="1"/>
    </xf>
    <xf numFmtId="2" fontId="34" fillId="2" borderId="63" xfId="0" applyNumberFormat="1" applyFont="1" applyFill="1" applyBorder="1" applyAlignment="1">
      <alignment horizontal="center" vertical="center" wrapText="1"/>
    </xf>
    <xf numFmtId="2" fontId="34" fillId="2" borderId="3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2" fillId="2" borderId="34" xfId="0" applyNumberFormat="1" applyFont="1" applyFill="1" applyBorder="1" applyAlignment="1">
      <alignment horizontal="center" vertical="center" wrapText="1"/>
    </xf>
    <xf numFmtId="2" fontId="2" fillId="2" borderId="82" xfId="0" applyNumberFormat="1" applyFont="1" applyFill="1" applyBorder="1" applyAlignment="1">
      <alignment horizontal="center" vertical="center" wrapText="1"/>
    </xf>
    <xf numFmtId="2" fontId="2" fillId="2" borderId="83" xfId="0" applyNumberFormat="1" applyFont="1" applyFill="1" applyBorder="1" applyAlignment="1">
      <alignment horizontal="center" vertical="center" wrapText="1"/>
    </xf>
    <xf numFmtId="2" fontId="2" fillId="2" borderId="84" xfId="0" applyNumberFormat="1" applyFont="1" applyFill="1" applyBorder="1" applyAlignment="1">
      <alignment horizontal="center" vertical="center" wrapText="1"/>
    </xf>
    <xf numFmtId="2" fontId="34" fillId="2" borderId="85" xfId="0" applyNumberFormat="1" applyFont="1" applyFill="1" applyBorder="1" applyAlignment="1">
      <alignment horizontal="center" vertical="center" wrapText="1"/>
    </xf>
    <xf numFmtId="2" fontId="2" fillId="2" borderId="78" xfId="0" applyNumberFormat="1" applyFont="1" applyFill="1" applyBorder="1" applyAlignment="1">
      <alignment horizontal="center" vertical="center" wrapText="1"/>
    </xf>
    <xf numFmtId="2" fontId="2" fillId="2" borderId="85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/>
    </xf>
    <xf numFmtId="2" fontId="2" fillId="14" borderId="4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indent="1"/>
    </xf>
    <xf numFmtId="0" fontId="0" fillId="10" borderId="0" xfId="0" applyFill="1" applyAlignment="1">
      <alignment horizontal="left" indent="1"/>
    </xf>
    <xf numFmtId="0" fontId="16" fillId="0" borderId="4" xfId="0" applyFont="1" applyFill="1" applyBorder="1" applyAlignment="1">
      <alignment horizontal="left" indent="1"/>
    </xf>
    <xf numFmtId="0" fontId="13" fillId="9" borderId="0" xfId="0" applyFont="1" applyFill="1" applyBorder="1" applyAlignment="1">
      <alignment horizontal="left" indent="1"/>
    </xf>
    <xf numFmtId="0" fontId="20" fillId="0" borderId="4" xfId="0" applyFont="1" applyFill="1" applyBorder="1" applyAlignment="1">
      <alignment horizontal="left" indent="1"/>
    </xf>
    <xf numFmtId="0" fontId="20" fillId="0" borderId="6" xfId="0" applyFont="1" applyFill="1" applyBorder="1" applyAlignment="1">
      <alignment horizontal="left" indent="1"/>
    </xf>
    <xf numFmtId="0" fontId="19" fillId="9" borderId="11" xfId="0" applyFont="1" applyFill="1" applyBorder="1" applyAlignment="1">
      <alignment horizontal="center" vertical="top"/>
    </xf>
    <xf numFmtId="0" fontId="0" fillId="10" borderId="32" xfId="0" applyFill="1" applyBorder="1" applyAlignment="1">
      <alignment horizontal="left" indent="1"/>
    </xf>
    <xf numFmtId="0" fontId="13" fillId="10" borderId="48" xfId="0" applyFont="1" applyFill="1" applyBorder="1" applyAlignment="1">
      <alignment horizontal="left" indent="1"/>
    </xf>
    <xf numFmtId="0" fontId="0" fillId="10" borderId="49" xfId="0" applyFill="1" applyBorder="1" applyAlignment="1">
      <alignment horizontal="left" indent="1"/>
    </xf>
    <xf numFmtId="0" fontId="0" fillId="10" borderId="50" xfId="0" applyFill="1" applyBorder="1" applyAlignment="1">
      <alignment horizontal="left" indent="1"/>
    </xf>
    <xf numFmtId="0" fontId="13" fillId="9" borderId="51" xfId="0" applyFont="1" applyFill="1" applyBorder="1" applyAlignment="1">
      <alignment horizontal="left" indent="1"/>
    </xf>
    <xf numFmtId="0" fontId="0" fillId="10" borderId="52" xfId="0" applyFill="1" applyBorder="1" applyAlignment="1">
      <alignment horizontal="left" indent="1"/>
    </xf>
    <xf numFmtId="0" fontId="0" fillId="10" borderId="53" xfId="0" applyFill="1" applyBorder="1" applyAlignment="1">
      <alignment horizontal="left" indent="1"/>
    </xf>
    <xf numFmtId="0" fontId="22" fillId="0" borderId="43" xfId="0" applyFont="1" applyBorder="1" applyAlignment="1">
      <alignment horizontal="center"/>
    </xf>
    <xf numFmtId="0" fontId="13" fillId="10" borderId="44" xfId="0" applyFont="1" applyFill="1" applyBorder="1" applyAlignment="1">
      <alignment horizontal="left" indent="1"/>
    </xf>
    <xf numFmtId="0" fontId="0" fillId="10" borderId="45" xfId="0" applyFill="1" applyBorder="1" applyAlignment="1">
      <alignment horizontal="left" indent="1"/>
    </xf>
    <xf numFmtId="0" fontId="0" fillId="10" borderId="46" xfId="0" applyFill="1" applyBorder="1" applyAlignment="1">
      <alignment horizontal="left" indent="1"/>
    </xf>
    <xf numFmtId="0" fontId="13" fillId="9" borderId="47" xfId="0" applyFont="1" applyFill="1" applyBorder="1" applyAlignment="1">
      <alignment horizontal="left" indent="1"/>
    </xf>
    <xf numFmtId="0" fontId="0" fillId="10" borderId="5" xfId="0" applyFill="1" applyBorder="1" applyAlignment="1">
      <alignment horizontal="left" indent="1"/>
    </xf>
    <xf numFmtId="0" fontId="15" fillId="9" borderId="12" xfId="0" applyFont="1" applyFill="1" applyBorder="1" applyAlignment="1">
      <alignment horizontal="left" indent="1"/>
    </xf>
    <xf numFmtId="0" fontId="19" fillId="9" borderId="12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center" vertical="top"/>
    </xf>
    <xf numFmtId="0" fontId="3" fillId="10" borderId="5" xfId="0" applyFont="1" applyFill="1" applyBorder="1" applyAlignment="1">
      <alignment horizontal="center" vertical="top"/>
    </xf>
    <xf numFmtId="0" fontId="13" fillId="10" borderId="0" xfId="0" applyFont="1" applyFill="1" applyAlignment="1">
      <alignment horizontal="left" indent="1"/>
    </xf>
    <xf numFmtId="0" fontId="13" fillId="10" borderId="0" xfId="0" applyFont="1" applyFill="1" applyBorder="1" applyAlignment="1"/>
    <xf numFmtId="0" fontId="0" fillId="10" borderId="0" xfId="0" applyFill="1" applyAlignment="1"/>
    <xf numFmtId="0" fontId="0" fillId="10" borderId="8" xfId="0" applyFill="1" applyBorder="1" applyAlignment="1"/>
    <xf numFmtId="0" fontId="19" fillId="10" borderId="54" xfId="0" applyFont="1" applyFill="1" applyBorder="1" applyAlignment="1">
      <alignment horizontal="center" vertical="top"/>
    </xf>
    <xf numFmtId="0" fontId="19" fillId="10" borderId="0" xfId="0" applyFont="1" applyFill="1" applyBorder="1" applyAlignment="1">
      <alignment horizontal="center" vertical="top"/>
    </xf>
    <xf numFmtId="0" fontId="19" fillId="10" borderId="8" xfId="0" applyFont="1" applyFill="1" applyBorder="1" applyAlignment="1">
      <alignment horizontal="center" vertical="top"/>
    </xf>
    <xf numFmtId="0" fontId="0" fillId="8" borderId="4" xfId="0" applyFill="1" applyBorder="1" applyAlignment="1" applyProtection="1">
      <protection locked="0"/>
    </xf>
    <xf numFmtId="0" fontId="0" fillId="8" borderId="55" xfId="0" applyFill="1" applyBorder="1" applyAlignment="1" applyProtection="1">
      <protection locked="0"/>
    </xf>
    <xf numFmtId="0" fontId="13" fillId="9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13" fillId="9" borderId="0" xfId="0" applyFont="1" applyFill="1" applyBorder="1" applyAlignment="1"/>
    <xf numFmtId="0" fontId="13" fillId="0" borderId="12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6" fillId="8" borderId="2" xfId="0" applyFont="1" applyFill="1" applyBorder="1" applyAlignment="1" applyProtection="1">
      <alignment horizontal="left" indent="1"/>
      <protection locked="0"/>
    </xf>
    <xf numFmtId="166" fontId="16" fillId="7" borderId="2" xfId="0" applyNumberFormat="1" applyFont="1" applyFill="1" applyBorder="1" applyAlignment="1" applyProtection="1">
      <alignment horizontal="left" indent="1"/>
      <protection locked="0"/>
    </xf>
    <xf numFmtId="0" fontId="13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22" fillId="9" borderId="56" xfId="0" applyFont="1" applyFill="1" applyBorder="1" applyAlignment="1">
      <alignment horizontal="left" indent="1"/>
    </xf>
    <xf numFmtId="0" fontId="20" fillId="10" borderId="43" xfId="0" applyFont="1" applyFill="1" applyBorder="1" applyAlignment="1">
      <alignment horizontal="left" indent="1"/>
    </xf>
    <xf numFmtId="0" fontId="20" fillId="10" borderId="57" xfId="0" applyFont="1" applyFill="1" applyBorder="1" applyAlignment="1">
      <alignment horizontal="left" indent="1"/>
    </xf>
    <xf numFmtId="0" fontId="13" fillId="9" borderId="0" xfId="0" applyFont="1" applyFill="1" applyBorder="1" applyAlignment="1">
      <alignment wrapText="1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/>
    <xf numFmtId="165" fontId="16" fillId="7" borderId="13" xfId="0" applyNumberFormat="1" applyFont="1" applyFill="1" applyBorder="1" applyAlignment="1" applyProtection="1">
      <alignment horizontal="left" indent="1"/>
      <protection locked="0"/>
    </xf>
    <xf numFmtId="165" fontId="16" fillId="7" borderId="2" xfId="0" applyNumberFormat="1" applyFont="1" applyFill="1" applyBorder="1" applyAlignment="1" applyProtection="1">
      <alignment horizontal="left" indent="1"/>
      <protection locked="0"/>
    </xf>
    <xf numFmtId="0" fontId="16" fillId="8" borderId="2" xfId="0" applyFont="1" applyFill="1" applyBorder="1" applyAlignment="1" applyProtection="1">
      <alignment horizontal="left" vertical="top" indent="1"/>
      <protection locked="0"/>
    </xf>
    <xf numFmtId="0" fontId="20" fillId="8" borderId="2" xfId="0" applyFont="1" applyFill="1" applyBorder="1" applyAlignment="1" applyProtection="1">
      <alignment horizontal="left" indent="1"/>
      <protection locked="0"/>
    </xf>
    <xf numFmtId="0" fontId="20" fillId="8" borderId="58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/>
    <xf numFmtId="0" fontId="19" fillId="0" borderId="59" xfId="0" applyFont="1" applyBorder="1" applyAlignment="1">
      <alignment horizontal="center" vertical="top"/>
    </xf>
    <xf numFmtId="0" fontId="19" fillId="0" borderId="60" xfId="0" applyFont="1" applyBorder="1" applyAlignment="1">
      <alignment horizontal="center" vertical="top"/>
    </xf>
    <xf numFmtId="0" fontId="0" fillId="0" borderId="5" xfId="0" applyBorder="1" applyAlignment="1"/>
    <xf numFmtId="0" fontId="16" fillId="0" borderId="1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165" fontId="16" fillId="7" borderId="7" xfId="0" applyNumberFormat="1" applyFont="1" applyFill="1" applyBorder="1" applyAlignment="1" applyProtection="1">
      <alignment horizontal="left" indent="1"/>
      <protection locked="0"/>
    </xf>
    <xf numFmtId="0" fontId="0" fillId="8" borderId="4" xfId="0" applyFill="1" applyBorder="1" applyAlignment="1" applyProtection="1">
      <alignment horizontal="left" indent="1"/>
      <protection locked="0"/>
    </xf>
    <xf numFmtId="165" fontId="16" fillId="7" borderId="4" xfId="0" applyNumberFormat="1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5" fontId="16" fillId="7" borderId="9" xfId="0" applyNumberFormat="1" applyFont="1" applyFill="1" applyBorder="1" applyAlignment="1" applyProtection="1">
      <alignment horizontal="left" indent="1"/>
      <protection locked="0"/>
    </xf>
    <xf numFmtId="0" fontId="0" fillId="8" borderId="10" xfId="0" applyFill="1" applyBorder="1" applyAlignment="1" applyProtection="1">
      <alignment horizontal="left" indent="1"/>
      <protection locked="0"/>
    </xf>
    <xf numFmtId="165" fontId="16" fillId="7" borderId="10" xfId="0" applyNumberFormat="1" applyFont="1" applyFill="1" applyBorder="1" applyAlignment="1" applyProtection="1">
      <alignment horizontal="left" indent="1"/>
      <protection locked="0"/>
    </xf>
    <xf numFmtId="0" fontId="1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3" fillId="0" borderId="64" xfId="0" applyFont="1" applyBorder="1" applyAlignment="1">
      <alignment horizontal="left" vertical="center" wrapText="1" indent="1"/>
    </xf>
    <xf numFmtId="0" fontId="0" fillId="0" borderId="59" xfId="0" applyBorder="1" applyAlignment="1"/>
    <xf numFmtId="0" fontId="0" fillId="0" borderId="60" xfId="0" applyBorder="1" applyAlignment="1"/>
    <xf numFmtId="0" fontId="13" fillId="0" borderId="1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43" fontId="22" fillId="3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13" fillId="0" borderId="0" xfId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 indent="3"/>
    </xf>
    <xf numFmtId="0" fontId="0" fillId="0" borderId="0" xfId="0" applyBorder="1" applyAlignment="1">
      <alignment horizontal="left" vertical="center" wrapText="1" indent="3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5" fillId="0" borderId="62" xfId="0" applyFont="1" applyFill="1" applyBorder="1" applyAlignment="1">
      <alignment horizontal="left" indent="1"/>
    </xf>
    <xf numFmtId="0" fontId="0" fillId="0" borderId="42" xfId="0" applyBorder="1" applyAlignment="1">
      <alignment horizontal="left" indent="1"/>
    </xf>
    <xf numFmtId="2" fontId="16" fillId="7" borderId="34" xfId="0" applyNumberFormat="1" applyFont="1" applyFill="1" applyBorder="1" applyAlignment="1" applyProtection="1">
      <alignment horizontal="left" indent="1"/>
      <protection locked="0"/>
    </xf>
    <xf numFmtId="0" fontId="16" fillId="7" borderId="34" xfId="0" applyFont="1" applyFill="1" applyBorder="1" applyAlignment="1" applyProtection="1">
      <alignment horizontal="left" indent="1"/>
      <protection locked="0"/>
    </xf>
    <xf numFmtId="0" fontId="16" fillId="7" borderId="63" xfId="0" applyFont="1" applyFill="1" applyBorder="1" applyAlignment="1" applyProtection="1">
      <alignment horizontal="left" indent="1"/>
      <protection locked="0"/>
    </xf>
    <xf numFmtId="0" fontId="15" fillId="0" borderId="14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6" fillId="7" borderId="3" xfId="0" applyFont="1" applyFill="1" applyBorder="1" applyAlignment="1" applyProtection="1">
      <alignment horizontal="left" indent="1"/>
      <protection locked="0"/>
    </xf>
    <xf numFmtId="0" fontId="0" fillId="8" borderId="3" xfId="0" applyFill="1" applyBorder="1" applyAlignment="1" applyProtection="1">
      <alignment horizontal="left" indent="1"/>
      <protection locked="0"/>
    </xf>
    <xf numFmtId="0" fontId="15" fillId="0" borderId="61" xfId="0" applyFont="1" applyFill="1" applyBorder="1" applyAlignment="1" applyProtection="1">
      <alignment horizontal="left" indent="1"/>
      <protection locked="0"/>
    </xf>
    <xf numFmtId="0" fontId="15" fillId="0" borderId="3" xfId="0" applyFont="1" applyFill="1" applyBorder="1" applyAlignment="1" applyProtection="1">
      <alignment horizontal="left" indent="1"/>
      <protection locked="0"/>
    </xf>
    <xf numFmtId="0" fontId="16" fillId="8" borderId="3" xfId="0" applyFont="1" applyFill="1" applyBorder="1" applyAlignment="1" applyProtection="1">
      <alignment horizontal="left" indent="1"/>
      <protection locked="0"/>
    </xf>
    <xf numFmtId="0" fontId="16" fillId="8" borderId="37" xfId="0" applyFont="1" applyFill="1" applyBorder="1" applyAlignment="1" applyProtection="1">
      <alignment horizontal="left" indent="1"/>
      <protection locked="0"/>
    </xf>
    <xf numFmtId="0" fontId="1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E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0"/>
  <sheetViews>
    <sheetView tabSelected="1" view="pageBreakPreview" topLeftCell="A22" zoomScale="85" zoomScaleNormal="100" zoomScaleSheetLayoutView="85" workbookViewId="0">
      <selection activeCell="J55" sqref="J55"/>
    </sheetView>
  </sheetViews>
  <sheetFormatPr defaultColWidth="7.140625" defaultRowHeight="11.25" x14ac:dyDescent="0.2"/>
  <cols>
    <col min="1" max="1" width="5.28515625" style="197" customWidth="1"/>
    <col min="2" max="2" width="5.85546875" style="196" customWidth="1"/>
    <col min="3" max="4" width="7.140625" style="191" customWidth="1"/>
    <col min="5" max="5" width="8.140625" style="191" bestFit="1" customWidth="1"/>
    <col min="6" max="6" width="8.5703125" style="191" bestFit="1" customWidth="1"/>
    <col min="7" max="8" width="7.140625" style="191" customWidth="1"/>
    <col min="9" max="9" width="9.140625" style="191" customWidth="1"/>
    <col min="10" max="11" width="8.85546875" style="191" customWidth="1"/>
    <col min="12" max="12" width="9" style="191" customWidth="1"/>
    <col min="13" max="13" width="8.85546875" style="191" customWidth="1"/>
    <col min="14" max="14" width="10.140625" style="191" customWidth="1"/>
    <col min="15" max="19" width="8.85546875" style="191" customWidth="1"/>
    <col min="20" max="20" width="8.85546875" style="169" customWidth="1"/>
    <col min="21" max="21" width="8.5703125" style="169" customWidth="1"/>
    <col min="22" max="22" width="15" style="169" customWidth="1"/>
    <col min="23" max="23" width="17.28515625" style="169" customWidth="1"/>
    <col min="24" max="16384" width="7.140625" style="169"/>
  </cols>
  <sheetData>
    <row r="1" spans="1:32" s="158" customFormat="1" ht="24.95" customHeight="1" x14ac:dyDescent="0.2">
      <c r="A1" s="154" t="s">
        <v>0</v>
      </c>
      <c r="B1" s="155"/>
      <c r="C1" s="156"/>
      <c r="D1" s="157"/>
      <c r="E1" s="157"/>
      <c r="F1" s="157"/>
      <c r="G1" s="157"/>
      <c r="H1" s="157"/>
      <c r="I1" s="156"/>
      <c r="L1" s="156"/>
      <c r="M1" s="156"/>
      <c r="N1" s="159"/>
      <c r="P1" s="157" t="s">
        <v>1</v>
      </c>
      <c r="Q1" s="159"/>
      <c r="R1" s="157"/>
      <c r="S1" s="160"/>
      <c r="T1" s="161"/>
    </row>
    <row r="2" spans="1:32" s="158" customFormat="1" ht="17.25" customHeight="1" x14ac:dyDescent="0.2">
      <c r="A2" s="416" t="s">
        <v>2</v>
      </c>
      <c r="B2" s="416"/>
      <c r="C2" s="416"/>
      <c r="D2" s="417"/>
      <c r="E2" s="417"/>
      <c r="F2" s="417"/>
      <c r="G2" s="417"/>
      <c r="H2" s="417"/>
      <c r="I2" s="419" t="s">
        <v>3</v>
      </c>
      <c r="J2" s="419"/>
      <c r="K2" s="420"/>
      <c r="L2" s="420"/>
      <c r="N2" s="162" t="s">
        <v>4</v>
      </c>
      <c r="O2" s="142"/>
      <c r="Q2" s="162" t="s">
        <v>5</v>
      </c>
      <c r="R2" s="142"/>
    </row>
    <row r="3" spans="1:32" s="158" customFormat="1" ht="17.25" customHeight="1" x14ac:dyDescent="0.2">
      <c r="A3" s="416"/>
      <c r="B3" s="416"/>
      <c r="C3" s="416"/>
      <c r="D3" s="418"/>
      <c r="E3" s="418"/>
      <c r="F3" s="418"/>
      <c r="G3" s="418"/>
      <c r="H3" s="418"/>
      <c r="I3" s="419"/>
      <c r="J3" s="419"/>
      <c r="K3" s="421"/>
      <c r="L3" s="421"/>
      <c r="N3" s="162" t="s">
        <v>6</v>
      </c>
      <c r="O3" s="142"/>
      <c r="P3" s="163"/>
      <c r="Q3" s="162" t="s">
        <v>7</v>
      </c>
      <c r="R3" s="142"/>
      <c r="S3" s="164"/>
    </row>
    <row r="4" spans="1:32" s="158" customFormat="1" ht="24.95" customHeight="1" x14ac:dyDescent="0.2">
      <c r="A4" s="165" t="s">
        <v>8</v>
      </c>
      <c r="B4" s="165"/>
      <c r="C4" s="165"/>
      <c r="D4" s="425"/>
      <c r="E4" s="425"/>
      <c r="F4" s="425"/>
      <c r="G4" s="425"/>
      <c r="H4" s="425"/>
      <c r="I4" s="391" t="s">
        <v>3</v>
      </c>
      <c r="J4" s="166"/>
      <c r="K4" s="431"/>
      <c r="L4" s="431"/>
      <c r="M4" s="158" t="s">
        <v>9</v>
      </c>
      <c r="N4" s="432" t="s">
        <v>10</v>
      </c>
      <c r="O4" s="432"/>
      <c r="P4" s="159" t="s">
        <v>11</v>
      </c>
      <c r="Q4" s="132">
        <v>2022</v>
      </c>
      <c r="R4" s="429" t="s">
        <v>12</v>
      </c>
      <c r="S4" s="430"/>
      <c r="T4" s="142"/>
    </row>
    <row r="5" spans="1:32" s="158" customFormat="1" ht="12.6" customHeight="1" thickBot="1" x14ac:dyDescent="0.25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167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ht="56.25" customHeight="1" thickBot="1" x14ac:dyDescent="0.25">
      <c r="A6" s="436" t="s">
        <v>13</v>
      </c>
      <c r="B6" s="438" t="s">
        <v>14</v>
      </c>
      <c r="C6" s="439" t="s">
        <v>15</v>
      </c>
      <c r="D6" s="440"/>
      <c r="E6" s="440"/>
      <c r="F6" s="440"/>
      <c r="G6" s="440"/>
      <c r="H6" s="441"/>
      <c r="I6" s="437" t="s">
        <v>16</v>
      </c>
      <c r="J6" s="437" t="s">
        <v>17</v>
      </c>
      <c r="K6" s="437" t="s">
        <v>18</v>
      </c>
      <c r="L6" s="442" t="s">
        <v>19</v>
      </c>
      <c r="M6" s="423" t="s">
        <v>20</v>
      </c>
      <c r="N6" s="423" t="s">
        <v>21</v>
      </c>
      <c r="O6" s="437" t="s">
        <v>22</v>
      </c>
      <c r="P6" s="423" t="s">
        <v>23</v>
      </c>
      <c r="Q6" s="423" t="s">
        <v>24</v>
      </c>
      <c r="R6" s="424" t="s">
        <v>25</v>
      </c>
      <c r="S6" s="424" t="s">
        <v>26</v>
      </c>
      <c r="T6" s="433" t="s">
        <v>27</v>
      </c>
      <c r="U6" s="433" t="s">
        <v>28</v>
      </c>
      <c r="V6" s="433" t="s">
        <v>29</v>
      </c>
      <c r="W6" s="283"/>
      <c r="X6" s="283"/>
      <c r="Y6" s="283"/>
      <c r="Z6" s="283"/>
      <c r="AA6" s="283"/>
      <c r="AB6" s="283"/>
      <c r="AC6" s="283"/>
      <c r="AD6" s="283"/>
      <c r="AE6" s="283"/>
      <c r="AF6" s="283"/>
    </row>
    <row r="7" spans="1:32" x14ac:dyDescent="0.2">
      <c r="A7" s="436"/>
      <c r="B7" s="438"/>
      <c r="C7" s="170" t="s">
        <v>30</v>
      </c>
      <c r="D7" s="170" t="s">
        <v>31</v>
      </c>
      <c r="E7" s="170" t="s">
        <v>30</v>
      </c>
      <c r="F7" s="170" t="s">
        <v>31</v>
      </c>
      <c r="G7" s="170" t="s">
        <v>30</v>
      </c>
      <c r="H7" s="170" t="s">
        <v>31</v>
      </c>
      <c r="I7" s="437"/>
      <c r="J7" s="437"/>
      <c r="K7" s="437"/>
      <c r="L7" s="442"/>
      <c r="M7" s="423"/>
      <c r="N7" s="423"/>
      <c r="O7" s="437"/>
      <c r="P7" s="423"/>
      <c r="Q7" s="423"/>
      <c r="R7" s="424"/>
      <c r="S7" s="424"/>
      <c r="T7" s="433"/>
      <c r="U7" s="433"/>
      <c r="V7" s="433"/>
      <c r="W7" s="283"/>
      <c r="X7" s="283"/>
      <c r="Y7" s="283"/>
      <c r="Z7" s="283"/>
      <c r="AA7" s="283"/>
      <c r="AB7" s="283"/>
      <c r="AC7" s="283"/>
      <c r="AD7" s="283"/>
      <c r="AE7" s="283"/>
      <c r="AF7" s="283"/>
    </row>
    <row r="8" spans="1:32" ht="12.75" x14ac:dyDescent="0.2">
      <c r="A8" s="443" t="s">
        <v>32</v>
      </c>
      <c r="B8" s="444"/>
      <c r="C8" s="444"/>
      <c r="D8" s="444"/>
      <c r="E8" s="444"/>
      <c r="F8" s="444"/>
      <c r="G8" s="444"/>
      <c r="H8" s="445"/>
      <c r="I8" s="141"/>
      <c r="J8" s="141"/>
      <c r="K8" s="141"/>
      <c r="L8" s="141"/>
      <c r="M8" s="141"/>
      <c r="N8" s="141"/>
      <c r="O8" s="141"/>
      <c r="P8" s="141"/>
      <c r="Q8" s="110">
        <f t="shared" ref="Q8:Q45" si="0">SUM(I8:P8)</f>
        <v>0</v>
      </c>
      <c r="R8" s="381"/>
      <c r="S8" s="111"/>
      <c r="T8" s="143"/>
      <c r="U8" s="143"/>
      <c r="V8" s="237"/>
      <c r="W8" s="283"/>
      <c r="X8" s="283"/>
      <c r="Y8" s="283"/>
      <c r="Z8" s="283"/>
      <c r="AA8" s="283"/>
      <c r="AB8" s="283"/>
      <c r="AC8" s="283"/>
      <c r="AD8" s="283"/>
      <c r="AE8" s="283"/>
      <c r="AF8" s="283"/>
    </row>
    <row r="9" spans="1:32" ht="12.75" customHeight="1" x14ac:dyDescent="0.2">
      <c r="A9" s="294"/>
      <c r="B9" s="134" t="s">
        <v>33</v>
      </c>
      <c r="C9" s="264"/>
      <c r="D9" s="264"/>
      <c r="E9" s="264"/>
      <c r="F9" s="264"/>
      <c r="G9" s="264"/>
      <c r="H9" s="264"/>
      <c r="I9" s="120">
        <f t="shared" ref="I9:I45" si="1">(H9-G9+F9-E9+D9-C9)*24</f>
        <v>0</v>
      </c>
      <c r="J9" s="263"/>
      <c r="K9" s="263"/>
      <c r="L9" s="263"/>
      <c r="M9" s="263"/>
      <c r="N9" s="265"/>
      <c r="O9" s="263"/>
      <c r="P9" s="263"/>
      <c r="Q9" s="110">
        <f t="shared" si="0"/>
        <v>0</v>
      </c>
      <c r="R9" s="381"/>
      <c r="S9" s="111"/>
      <c r="T9" s="143"/>
      <c r="U9" s="143"/>
      <c r="V9" s="237"/>
      <c r="W9" s="283"/>
      <c r="X9" s="283"/>
      <c r="Y9" s="283"/>
      <c r="Z9" s="283"/>
      <c r="AA9" s="283"/>
      <c r="AB9" s="283"/>
      <c r="AC9" s="283"/>
      <c r="AD9" s="283"/>
      <c r="AE9" s="283"/>
      <c r="AF9" s="283"/>
    </row>
    <row r="10" spans="1:32" ht="12.75" customHeight="1" x14ac:dyDescent="0.2">
      <c r="A10" s="294"/>
      <c r="B10" s="134" t="s">
        <v>34</v>
      </c>
      <c r="C10" s="264"/>
      <c r="D10" s="264"/>
      <c r="E10" s="264"/>
      <c r="F10" s="264"/>
      <c r="G10" s="264"/>
      <c r="H10" s="264"/>
      <c r="I10" s="120">
        <f t="shared" si="1"/>
        <v>0</v>
      </c>
      <c r="J10" s="263"/>
      <c r="K10" s="263"/>
      <c r="L10" s="263"/>
      <c r="M10" s="263"/>
      <c r="N10" s="265"/>
      <c r="O10" s="263"/>
      <c r="P10" s="263"/>
      <c r="Q10" s="110">
        <f t="shared" si="0"/>
        <v>0</v>
      </c>
      <c r="R10" s="381"/>
      <c r="S10" s="111"/>
      <c r="T10" s="143"/>
      <c r="U10" s="143"/>
      <c r="V10" s="237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</row>
    <row r="11" spans="1:32" ht="12.75" customHeight="1" x14ac:dyDescent="0.2">
      <c r="A11" s="294"/>
      <c r="B11" s="134" t="s">
        <v>35</v>
      </c>
      <c r="C11" s="264"/>
      <c r="D11" s="264"/>
      <c r="E11" s="264"/>
      <c r="F11" s="264"/>
      <c r="G11" s="264"/>
      <c r="H11" s="264"/>
      <c r="I11" s="120">
        <f t="shared" si="1"/>
        <v>0</v>
      </c>
      <c r="J11" s="263"/>
      <c r="K11" s="263"/>
      <c r="L11" s="263"/>
      <c r="M11" s="263"/>
      <c r="N11" s="265"/>
      <c r="O11" s="263"/>
      <c r="P11" s="263"/>
      <c r="Q11" s="110">
        <f t="shared" si="0"/>
        <v>0</v>
      </c>
      <c r="R11" s="381"/>
      <c r="S11" s="111"/>
      <c r="T11" s="143"/>
      <c r="U11" s="143"/>
      <c r="V11" s="237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</row>
    <row r="12" spans="1:32" ht="12.75" customHeight="1" x14ac:dyDescent="0.2">
      <c r="A12" s="294"/>
      <c r="B12" s="134" t="s">
        <v>36</v>
      </c>
      <c r="C12" s="264"/>
      <c r="D12" s="264"/>
      <c r="E12" s="264"/>
      <c r="F12" s="264"/>
      <c r="G12" s="264"/>
      <c r="H12" s="264"/>
      <c r="I12" s="120">
        <f t="shared" si="1"/>
        <v>0</v>
      </c>
      <c r="J12" s="263"/>
      <c r="K12" s="263"/>
      <c r="L12" s="263"/>
      <c r="M12" s="263"/>
      <c r="N12" s="265"/>
      <c r="O12" s="263"/>
      <c r="P12" s="263"/>
      <c r="Q12" s="110">
        <f t="shared" si="0"/>
        <v>0</v>
      </c>
      <c r="R12" s="378"/>
      <c r="S12" s="112"/>
      <c r="T12" s="144"/>
      <c r="U12" s="144"/>
      <c r="V12" s="238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</row>
    <row r="13" spans="1:32" ht="12.75" customHeight="1" x14ac:dyDescent="0.2">
      <c r="A13" s="294"/>
      <c r="B13" s="134" t="s">
        <v>37</v>
      </c>
      <c r="C13" s="264"/>
      <c r="D13" s="264"/>
      <c r="E13" s="264"/>
      <c r="F13" s="264"/>
      <c r="G13" s="264"/>
      <c r="H13" s="264"/>
      <c r="I13" s="120">
        <f t="shared" si="1"/>
        <v>0</v>
      </c>
      <c r="J13" s="263"/>
      <c r="K13" s="263"/>
      <c r="L13" s="263"/>
      <c r="M13" s="263"/>
      <c r="N13" s="266"/>
      <c r="O13" s="263"/>
      <c r="P13" s="263"/>
      <c r="Q13" s="110">
        <f t="shared" si="0"/>
        <v>0</v>
      </c>
      <c r="R13" s="378"/>
      <c r="S13" s="112"/>
      <c r="T13" s="144"/>
      <c r="U13" s="144"/>
      <c r="V13" s="238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</row>
    <row r="14" spans="1:32" ht="12.75" customHeight="1" x14ac:dyDescent="0.2">
      <c r="A14" s="294"/>
      <c r="B14" s="134" t="s">
        <v>38</v>
      </c>
      <c r="C14" s="264"/>
      <c r="D14" s="264"/>
      <c r="E14" s="264"/>
      <c r="F14" s="264"/>
      <c r="G14" s="264"/>
      <c r="H14" s="264"/>
      <c r="I14" s="120">
        <f t="shared" si="1"/>
        <v>0</v>
      </c>
      <c r="J14" s="263"/>
      <c r="K14" s="263"/>
      <c r="L14" s="263"/>
      <c r="M14" s="263"/>
      <c r="N14" s="267"/>
      <c r="O14" s="263"/>
      <c r="P14" s="263"/>
      <c r="Q14" s="110">
        <f t="shared" si="0"/>
        <v>0</v>
      </c>
      <c r="R14" s="378"/>
      <c r="S14" s="112"/>
      <c r="T14" s="144"/>
      <c r="U14" s="144"/>
      <c r="V14" s="238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</row>
    <row r="15" spans="1:32" ht="12.75" customHeight="1" thickBot="1" x14ac:dyDescent="0.25">
      <c r="A15" s="295">
        <v>1</v>
      </c>
      <c r="B15" s="136" t="s">
        <v>39</v>
      </c>
      <c r="C15" s="268"/>
      <c r="D15" s="268"/>
      <c r="E15" s="268"/>
      <c r="F15" s="268"/>
      <c r="G15" s="268"/>
      <c r="H15" s="268"/>
      <c r="I15" s="121">
        <f t="shared" si="1"/>
        <v>0</v>
      </c>
      <c r="J15" s="269"/>
      <c r="K15" s="269"/>
      <c r="L15" s="269">
        <v>8</v>
      </c>
      <c r="M15" s="269"/>
      <c r="N15" s="269"/>
      <c r="O15" s="269"/>
      <c r="P15" s="269"/>
      <c r="Q15" s="113">
        <f t="shared" si="0"/>
        <v>8</v>
      </c>
      <c r="R15" s="114">
        <f>SUM(Q8:Q15)</f>
        <v>8</v>
      </c>
      <c r="S15" s="114" t="str">
        <f>IF((SUM(I8:I15)-40)&gt;0,IF($O$3="X",(SUM(I8:I15)-40)*1.5,""),"")</f>
        <v/>
      </c>
      <c r="T15" s="145"/>
      <c r="U15" s="145"/>
      <c r="V15" s="239" t="s">
        <v>169</v>
      </c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</row>
    <row r="16" spans="1:32" ht="12.75" customHeight="1" x14ac:dyDescent="0.2">
      <c r="A16" s="296">
        <v>2</v>
      </c>
      <c r="B16" s="138" t="s">
        <v>33</v>
      </c>
      <c r="C16" s="270"/>
      <c r="D16" s="270"/>
      <c r="E16" s="270"/>
      <c r="F16" s="270"/>
      <c r="G16" s="270"/>
      <c r="H16" s="270"/>
      <c r="I16" s="122">
        <f t="shared" si="1"/>
        <v>0</v>
      </c>
      <c r="J16" s="271"/>
      <c r="K16" s="271"/>
      <c r="L16" s="271"/>
      <c r="M16" s="271"/>
      <c r="N16" s="271"/>
      <c r="O16" s="271"/>
      <c r="P16" s="271"/>
      <c r="Q16" s="115">
        <f t="shared" si="0"/>
        <v>0</v>
      </c>
      <c r="R16" s="377"/>
      <c r="S16" s="116"/>
      <c r="T16" s="146"/>
      <c r="U16" s="146"/>
      <c r="V16" s="240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</row>
    <row r="17" spans="1:22" ht="12.75" customHeight="1" x14ac:dyDescent="0.2">
      <c r="A17" s="294">
        <v>3</v>
      </c>
      <c r="B17" s="134" t="s">
        <v>34</v>
      </c>
      <c r="C17" s="264"/>
      <c r="D17" s="264"/>
      <c r="E17" s="264"/>
      <c r="F17" s="264"/>
      <c r="G17" s="264"/>
      <c r="H17" s="264"/>
      <c r="I17" s="120">
        <f t="shared" si="1"/>
        <v>0</v>
      </c>
      <c r="J17" s="263"/>
      <c r="K17" s="263"/>
      <c r="L17" s="263"/>
      <c r="M17" s="263"/>
      <c r="N17" s="263"/>
      <c r="O17" s="263"/>
      <c r="P17" s="263"/>
      <c r="Q17" s="110">
        <f t="shared" si="0"/>
        <v>0</v>
      </c>
      <c r="R17" s="378"/>
      <c r="S17" s="112"/>
      <c r="T17" s="144"/>
      <c r="U17" s="144"/>
      <c r="V17" s="238"/>
    </row>
    <row r="18" spans="1:22" ht="12.75" customHeight="1" x14ac:dyDescent="0.2">
      <c r="A18" s="294">
        <v>4</v>
      </c>
      <c r="B18" s="134" t="s">
        <v>35</v>
      </c>
      <c r="C18" s="264"/>
      <c r="D18" s="264"/>
      <c r="E18" s="272"/>
      <c r="F18" s="264"/>
      <c r="G18" s="264"/>
      <c r="H18" s="264"/>
      <c r="I18" s="120">
        <f t="shared" si="1"/>
        <v>0</v>
      </c>
      <c r="J18" s="263"/>
      <c r="K18" s="263"/>
      <c r="L18" s="263"/>
      <c r="M18" s="263"/>
      <c r="N18" s="263"/>
      <c r="O18" s="263"/>
      <c r="P18" s="263"/>
      <c r="Q18" s="110">
        <f t="shared" si="0"/>
        <v>0</v>
      </c>
      <c r="R18" s="378"/>
      <c r="S18" s="112"/>
      <c r="T18" s="144"/>
      <c r="U18" s="144"/>
      <c r="V18" s="238"/>
    </row>
    <row r="19" spans="1:22" ht="12.75" customHeight="1" x14ac:dyDescent="0.2">
      <c r="A19" s="294">
        <v>5</v>
      </c>
      <c r="B19" s="134" t="s">
        <v>36</v>
      </c>
      <c r="C19" s="264"/>
      <c r="D19" s="264"/>
      <c r="E19" s="264"/>
      <c r="F19" s="264"/>
      <c r="G19" s="264"/>
      <c r="H19" s="264"/>
      <c r="I19" s="120">
        <f t="shared" si="1"/>
        <v>0</v>
      </c>
      <c r="J19" s="263"/>
      <c r="K19" s="263"/>
      <c r="L19" s="263"/>
      <c r="M19" s="263"/>
      <c r="N19" s="263"/>
      <c r="O19" s="263"/>
      <c r="P19" s="263"/>
      <c r="Q19" s="110">
        <f t="shared" si="0"/>
        <v>0</v>
      </c>
      <c r="R19" s="378"/>
      <c r="S19" s="112"/>
      <c r="T19" s="144"/>
      <c r="U19" s="144"/>
      <c r="V19" s="238"/>
    </row>
    <row r="20" spans="1:22" ht="12.75" customHeight="1" x14ac:dyDescent="0.2">
      <c r="A20" s="294">
        <v>6</v>
      </c>
      <c r="B20" s="134" t="s">
        <v>37</v>
      </c>
      <c r="C20" s="264"/>
      <c r="D20" s="264"/>
      <c r="E20" s="264"/>
      <c r="F20" s="264"/>
      <c r="G20" s="264"/>
      <c r="H20" s="264"/>
      <c r="I20" s="120">
        <f t="shared" si="1"/>
        <v>0</v>
      </c>
      <c r="J20" s="263"/>
      <c r="K20" s="263"/>
      <c r="L20" s="263"/>
      <c r="M20" s="263"/>
      <c r="N20" s="273"/>
      <c r="O20" s="263"/>
      <c r="P20" s="263"/>
      <c r="Q20" s="110">
        <f t="shared" si="0"/>
        <v>0</v>
      </c>
      <c r="R20" s="378"/>
      <c r="S20" s="112"/>
      <c r="T20" s="144"/>
      <c r="U20" s="144"/>
      <c r="V20" s="238"/>
    </row>
    <row r="21" spans="1:22" ht="12.75" customHeight="1" x14ac:dyDescent="0.2">
      <c r="A21" s="294">
        <v>7</v>
      </c>
      <c r="B21" s="134" t="s">
        <v>38</v>
      </c>
      <c r="C21" s="264"/>
      <c r="D21" s="264"/>
      <c r="E21" s="264"/>
      <c r="F21" s="264"/>
      <c r="G21" s="264"/>
      <c r="H21" s="264"/>
      <c r="I21" s="120">
        <f t="shared" si="1"/>
        <v>0</v>
      </c>
      <c r="J21" s="263"/>
      <c r="K21" s="263"/>
      <c r="L21" s="263"/>
      <c r="M21" s="263"/>
      <c r="N21" s="263"/>
      <c r="O21" s="263"/>
      <c r="P21" s="263"/>
      <c r="Q21" s="110">
        <f t="shared" si="0"/>
        <v>0</v>
      </c>
      <c r="R21" s="378"/>
      <c r="S21" s="112"/>
      <c r="T21" s="144"/>
      <c r="U21" s="144"/>
      <c r="V21" s="238"/>
    </row>
    <row r="22" spans="1:22" ht="12.75" customHeight="1" thickBot="1" x14ac:dyDescent="0.25">
      <c r="A22" s="295">
        <v>8</v>
      </c>
      <c r="B22" s="136" t="s">
        <v>39</v>
      </c>
      <c r="C22" s="268"/>
      <c r="D22" s="268"/>
      <c r="E22" s="268"/>
      <c r="F22" s="268"/>
      <c r="G22" s="268"/>
      <c r="H22" s="268"/>
      <c r="I22" s="121">
        <f t="shared" si="1"/>
        <v>0</v>
      </c>
      <c r="J22" s="269"/>
      <c r="K22" s="269"/>
      <c r="L22" s="269"/>
      <c r="M22" s="269"/>
      <c r="N22" s="269"/>
      <c r="O22" s="269"/>
      <c r="P22" s="269"/>
      <c r="Q22" s="113">
        <f t="shared" si="0"/>
        <v>0</v>
      </c>
      <c r="R22" s="114">
        <f>SUM(Q16:Q22)</f>
        <v>0</v>
      </c>
      <c r="S22" s="114" t="str">
        <f>IF((SUM(I16:I22)-40)&gt;0,IF($O$3="X",(SUM(I16:I22)-40)*1.5,""),"")</f>
        <v/>
      </c>
      <c r="T22" s="145"/>
      <c r="U22" s="145"/>
      <c r="V22" s="239"/>
    </row>
    <row r="23" spans="1:22" ht="12.75" customHeight="1" x14ac:dyDescent="0.2">
      <c r="A23" s="296">
        <v>9</v>
      </c>
      <c r="B23" s="138" t="s">
        <v>33</v>
      </c>
      <c r="C23" s="270"/>
      <c r="D23" s="270"/>
      <c r="E23" s="270"/>
      <c r="F23" s="270"/>
      <c r="G23" s="270"/>
      <c r="H23" s="270"/>
      <c r="I23" s="122">
        <f t="shared" si="1"/>
        <v>0</v>
      </c>
      <c r="J23" s="271"/>
      <c r="K23" s="271"/>
      <c r="L23" s="271"/>
      <c r="M23" s="271"/>
      <c r="N23" s="271"/>
      <c r="O23" s="271"/>
      <c r="P23" s="271"/>
      <c r="Q23" s="115">
        <f t="shared" si="0"/>
        <v>0</v>
      </c>
      <c r="R23" s="377"/>
      <c r="S23" s="116"/>
      <c r="T23" s="146"/>
      <c r="U23" s="146"/>
      <c r="V23" s="240"/>
    </row>
    <row r="24" spans="1:22" ht="12.75" customHeight="1" x14ac:dyDescent="0.2">
      <c r="A24" s="294">
        <v>10</v>
      </c>
      <c r="B24" s="134" t="s">
        <v>34</v>
      </c>
      <c r="C24" s="264"/>
      <c r="D24" s="264"/>
      <c r="E24" s="264"/>
      <c r="F24" s="264"/>
      <c r="G24" s="264"/>
      <c r="H24" s="264"/>
      <c r="I24" s="120">
        <f t="shared" si="1"/>
        <v>0</v>
      </c>
      <c r="J24" s="263"/>
      <c r="K24" s="263"/>
      <c r="L24" s="263"/>
      <c r="M24" s="263"/>
      <c r="N24" s="263"/>
      <c r="O24" s="263"/>
      <c r="P24" s="263"/>
      <c r="Q24" s="110">
        <f t="shared" si="0"/>
        <v>0</v>
      </c>
      <c r="R24" s="378"/>
      <c r="S24" s="112"/>
      <c r="T24" s="144"/>
      <c r="U24" s="144"/>
      <c r="V24" s="238"/>
    </row>
    <row r="25" spans="1:22" ht="12.75" customHeight="1" x14ac:dyDescent="0.2">
      <c r="A25" s="294">
        <v>11</v>
      </c>
      <c r="B25" s="134" t="s">
        <v>35</v>
      </c>
      <c r="C25" s="264"/>
      <c r="D25" s="264"/>
      <c r="E25" s="272"/>
      <c r="F25" s="264"/>
      <c r="G25" s="264"/>
      <c r="H25" s="264"/>
      <c r="I25" s="120">
        <f t="shared" si="1"/>
        <v>0</v>
      </c>
      <c r="J25" s="263"/>
      <c r="K25" s="263"/>
      <c r="L25" s="263"/>
      <c r="M25" s="263"/>
      <c r="N25" s="263"/>
      <c r="O25" s="263"/>
      <c r="P25" s="263"/>
      <c r="Q25" s="110">
        <f t="shared" si="0"/>
        <v>0</v>
      </c>
      <c r="R25" s="378"/>
      <c r="S25" s="112"/>
      <c r="T25" s="144"/>
      <c r="U25" s="144"/>
      <c r="V25" s="238"/>
    </row>
    <row r="26" spans="1:22" ht="12.75" customHeight="1" x14ac:dyDescent="0.2">
      <c r="A26" s="294">
        <v>12</v>
      </c>
      <c r="B26" s="134" t="s">
        <v>36</v>
      </c>
      <c r="C26" s="264"/>
      <c r="D26" s="264"/>
      <c r="E26" s="264"/>
      <c r="F26" s="264"/>
      <c r="G26" s="264"/>
      <c r="H26" s="264"/>
      <c r="I26" s="120">
        <f t="shared" si="1"/>
        <v>0</v>
      </c>
      <c r="J26" s="263"/>
      <c r="K26" s="263"/>
      <c r="L26" s="263"/>
      <c r="M26" s="263"/>
      <c r="N26" s="263"/>
      <c r="O26" s="263"/>
      <c r="P26" s="263"/>
      <c r="Q26" s="110">
        <f t="shared" si="0"/>
        <v>0</v>
      </c>
      <c r="R26" s="378"/>
      <c r="S26" s="112"/>
      <c r="T26" s="144"/>
      <c r="U26" s="144"/>
      <c r="V26" s="238"/>
    </row>
    <row r="27" spans="1:22" ht="12.75" customHeight="1" x14ac:dyDescent="0.2">
      <c r="A27" s="294">
        <v>13</v>
      </c>
      <c r="B27" s="134" t="s">
        <v>37</v>
      </c>
      <c r="C27" s="264"/>
      <c r="D27" s="264"/>
      <c r="E27" s="264"/>
      <c r="F27" s="264"/>
      <c r="G27" s="264"/>
      <c r="H27" s="264"/>
      <c r="I27" s="120">
        <f t="shared" si="1"/>
        <v>0</v>
      </c>
      <c r="J27" s="263"/>
      <c r="K27" s="263"/>
      <c r="L27" s="263"/>
      <c r="M27" s="263"/>
      <c r="N27" s="273"/>
      <c r="O27" s="263"/>
      <c r="P27" s="263"/>
      <c r="Q27" s="110">
        <f t="shared" si="0"/>
        <v>0</v>
      </c>
      <c r="R27" s="378"/>
      <c r="S27" s="112"/>
      <c r="T27" s="144"/>
      <c r="U27" s="144"/>
      <c r="V27" s="238"/>
    </row>
    <row r="28" spans="1:22" ht="12.75" customHeight="1" x14ac:dyDescent="0.2">
      <c r="A28" s="294">
        <v>14</v>
      </c>
      <c r="B28" s="134" t="s">
        <v>38</v>
      </c>
      <c r="C28" s="264"/>
      <c r="D28" s="264"/>
      <c r="E28" s="264"/>
      <c r="F28" s="264"/>
      <c r="G28" s="264"/>
      <c r="H28" s="264"/>
      <c r="I28" s="120">
        <f t="shared" si="1"/>
        <v>0</v>
      </c>
      <c r="J28" s="263"/>
      <c r="K28" s="263"/>
      <c r="L28" s="263"/>
      <c r="M28" s="263"/>
      <c r="N28" s="263"/>
      <c r="O28" s="263"/>
      <c r="P28" s="263"/>
      <c r="Q28" s="110">
        <f t="shared" si="0"/>
        <v>0</v>
      </c>
      <c r="R28" s="378"/>
      <c r="S28" s="112"/>
      <c r="T28" s="144"/>
      <c r="U28" s="144"/>
      <c r="V28" s="238"/>
    </row>
    <row r="29" spans="1:22" ht="12.75" customHeight="1" thickBot="1" x14ac:dyDescent="0.25">
      <c r="A29" s="295">
        <v>15</v>
      </c>
      <c r="B29" s="136" t="s">
        <v>39</v>
      </c>
      <c r="C29" s="268"/>
      <c r="D29" s="268"/>
      <c r="E29" s="268"/>
      <c r="F29" s="268"/>
      <c r="G29" s="268"/>
      <c r="H29" s="268"/>
      <c r="I29" s="121">
        <f t="shared" si="1"/>
        <v>0</v>
      </c>
      <c r="J29" s="269"/>
      <c r="K29" s="269"/>
      <c r="L29" s="269"/>
      <c r="M29" s="269"/>
      <c r="N29" s="269"/>
      <c r="O29" s="269"/>
      <c r="P29" s="269"/>
      <c r="Q29" s="113">
        <f t="shared" si="0"/>
        <v>0</v>
      </c>
      <c r="R29" s="114">
        <f>SUM(Q23:Q29)</f>
        <v>0</v>
      </c>
      <c r="S29" s="114" t="str">
        <f>IF((SUM(I23:I29)-40)&gt;0,IF($O$3="X",(SUM(I23:I29)-40)*1.5,""),"")</f>
        <v/>
      </c>
      <c r="T29" s="145"/>
      <c r="U29" s="145"/>
      <c r="V29" s="239"/>
    </row>
    <row r="30" spans="1:22" ht="12.75" customHeight="1" x14ac:dyDescent="0.2">
      <c r="A30" s="296">
        <v>16</v>
      </c>
      <c r="B30" s="138" t="s">
        <v>33</v>
      </c>
      <c r="C30" s="270"/>
      <c r="D30" s="270"/>
      <c r="E30" s="270"/>
      <c r="F30" s="270"/>
      <c r="G30" s="270"/>
      <c r="H30" s="270"/>
      <c r="I30" s="122">
        <f t="shared" si="1"/>
        <v>0</v>
      </c>
      <c r="J30" s="271"/>
      <c r="K30" s="271"/>
      <c r="L30" s="271"/>
      <c r="M30" s="271"/>
      <c r="N30" s="271"/>
      <c r="O30" s="271"/>
      <c r="P30" s="271"/>
      <c r="Q30" s="115">
        <f t="shared" si="0"/>
        <v>0</v>
      </c>
      <c r="R30" s="377"/>
      <c r="S30" s="116"/>
      <c r="T30" s="146"/>
      <c r="U30" s="146"/>
      <c r="V30" s="240"/>
    </row>
    <row r="31" spans="1:22" ht="12.75" customHeight="1" x14ac:dyDescent="0.2">
      <c r="A31" s="294">
        <v>17</v>
      </c>
      <c r="B31" s="134" t="s">
        <v>34</v>
      </c>
      <c r="C31" s="264"/>
      <c r="D31" s="264"/>
      <c r="E31" s="264"/>
      <c r="F31" s="264"/>
      <c r="G31" s="264"/>
      <c r="H31" s="264"/>
      <c r="I31" s="120">
        <f t="shared" si="1"/>
        <v>0</v>
      </c>
      <c r="J31" s="263"/>
      <c r="K31" s="263"/>
      <c r="L31" s="263"/>
      <c r="M31" s="263"/>
      <c r="N31" s="263"/>
      <c r="O31" s="263"/>
      <c r="P31" s="263"/>
      <c r="Q31" s="110">
        <f t="shared" si="0"/>
        <v>0</v>
      </c>
      <c r="R31" s="378"/>
      <c r="S31" s="112"/>
      <c r="T31" s="144"/>
      <c r="U31" s="144"/>
      <c r="V31" s="238"/>
    </row>
    <row r="32" spans="1:22" ht="12.75" customHeight="1" x14ac:dyDescent="0.2">
      <c r="A32" s="294">
        <v>18</v>
      </c>
      <c r="B32" s="134" t="s">
        <v>35</v>
      </c>
      <c r="C32" s="264"/>
      <c r="D32" s="264"/>
      <c r="E32" s="264"/>
      <c r="F32" s="264"/>
      <c r="G32" s="264"/>
      <c r="H32" s="264"/>
      <c r="I32" s="120">
        <f t="shared" si="1"/>
        <v>0</v>
      </c>
      <c r="J32" s="263"/>
      <c r="K32" s="263"/>
      <c r="L32" s="263"/>
      <c r="M32" s="263"/>
      <c r="N32" s="263"/>
      <c r="O32" s="263"/>
      <c r="P32" s="263"/>
      <c r="Q32" s="110">
        <f t="shared" si="0"/>
        <v>0</v>
      </c>
      <c r="R32" s="378"/>
      <c r="S32" s="112"/>
      <c r="T32" s="144"/>
      <c r="U32" s="144"/>
      <c r="V32" s="238"/>
    </row>
    <row r="33" spans="1:22" ht="12.75" customHeight="1" x14ac:dyDescent="0.2">
      <c r="A33" s="294">
        <v>19</v>
      </c>
      <c r="B33" s="134" t="s">
        <v>36</v>
      </c>
      <c r="C33" s="264"/>
      <c r="D33" s="264"/>
      <c r="E33" s="264"/>
      <c r="F33" s="264"/>
      <c r="G33" s="264"/>
      <c r="H33" s="264"/>
      <c r="I33" s="120">
        <f t="shared" si="1"/>
        <v>0</v>
      </c>
      <c r="J33" s="263"/>
      <c r="K33" s="263"/>
      <c r="L33" s="263"/>
      <c r="M33" s="263"/>
      <c r="N33" s="263"/>
      <c r="O33" s="263"/>
      <c r="P33" s="263"/>
      <c r="Q33" s="110">
        <f t="shared" si="0"/>
        <v>0</v>
      </c>
      <c r="R33" s="378"/>
      <c r="S33" s="112"/>
      <c r="T33" s="144"/>
      <c r="U33" s="144"/>
      <c r="V33" s="238"/>
    </row>
    <row r="34" spans="1:22" ht="12.75" customHeight="1" x14ac:dyDescent="0.2">
      <c r="A34" s="294">
        <v>20</v>
      </c>
      <c r="B34" s="134" t="s">
        <v>37</v>
      </c>
      <c r="C34" s="264"/>
      <c r="D34" s="264"/>
      <c r="E34" s="264"/>
      <c r="F34" s="264"/>
      <c r="G34" s="264"/>
      <c r="H34" s="264"/>
      <c r="I34" s="120">
        <f t="shared" si="1"/>
        <v>0</v>
      </c>
      <c r="J34" s="263"/>
      <c r="K34" s="263"/>
      <c r="L34" s="263"/>
      <c r="M34" s="263"/>
      <c r="N34" s="273"/>
      <c r="O34" s="273"/>
      <c r="P34" s="263"/>
      <c r="Q34" s="110">
        <f t="shared" si="0"/>
        <v>0</v>
      </c>
      <c r="R34" s="378"/>
      <c r="S34" s="112"/>
      <c r="T34" s="144"/>
      <c r="U34" s="144"/>
      <c r="V34" s="238"/>
    </row>
    <row r="35" spans="1:22" ht="12.75" customHeight="1" x14ac:dyDescent="0.2">
      <c r="A35" s="294">
        <v>21</v>
      </c>
      <c r="B35" s="134" t="s">
        <v>38</v>
      </c>
      <c r="C35" s="264"/>
      <c r="D35" s="264"/>
      <c r="E35" s="264"/>
      <c r="F35" s="264"/>
      <c r="G35" s="264"/>
      <c r="H35" s="264"/>
      <c r="I35" s="120">
        <f t="shared" si="1"/>
        <v>0</v>
      </c>
      <c r="J35" s="263"/>
      <c r="K35" s="263"/>
      <c r="L35" s="263"/>
      <c r="M35" s="263"/>
      <c r="N35" s="263"/>
      <c r="O35" s="263"/>
      <c r="P35" s="263"/>
      <c r="Q35" s="110">
        <f t="shared" si="0"/>
        <v>0</v>
      </c>
      <c r="R35" s="378"/>
      <c r="S35" s="112"/>
      <c r="T35" s="144"/>
      <c r="U35" s="144"/>
      <c r="V35" s="238"/>
    </row>
    <row r="36" spans="1:22" ht="12.75" customHeight="1" thickBot="1" x14ac:dyDescent="0.25">
      <c r="A36" s="295">
        <v>22</v>
      </c>
      <c r="B36" s="136" t="s">
        <v>39</v>
      </c>
      <c r="C36" s="268"/>
      <c r="D36" s="268"/>
      <c r="E36" s="268"/>
      <c r="F36" s="268"/>
      <c r="G36" s="268"/>
      <c r="H36" s="268"/>
      <c r="I36" s="121">
        <f t="shared" si="1"/>
        <v>0</v>
      </c>
      <c r="J36" s="269"/>
      <c r="K36" s="269"/>
      <c r="L36" s="269"/>
      <c r="M36" s="269"/>
      <c r="N36" s="269"/>
      <c r="O36" s="269"/>
      <c r="P36" s="269"/>
      <c r="Q36" s="113">
        <f t="shared" si="0"/>
        <v>0</v>
      </c>
      <c r="R36" s="114">
        <f>SUM(Q30:Q36)</f>
        <v>0</v>
      </c>
      <c r="S36" s="114" t="str">
        <f>IF((SUM(I30:I36)-40)&gt;0,IF($O$3="X",(SUM(I30:I36)-40)*1.5,""),"")</f>
        <v/>
      </c>
      <c r="T36" s="145"/>
      <c r="U36" s="145"/>
      <c r="V36" s="239"/>
    </row>
    <row r="37" spans="1:22" ht="12.75" customHeight="1" x14ac:dyDescent="0.2">
      <c r="A37" s="297">
        <v>23</v>
      </c>
      <c r="B37" s="138" t="s">
        <v>33</v>
      </c>
      <c r="C37" s="270"/>
      <c r="D37" s="270"/>
      <c r="E37" s="270"/>
      <c r="F37" s="270"/>
      <c r="G37" s="270"/>
      <c r="H37" s="270"/>
      <c r="I37" s="122">
        <f t="shared" si="1"/>
        <v>0</v>
      </c>
      <c r="J37" s="271"/>
      <c r="K37" s="271"/>
      <c r="L37" s="271"/>
      <c r="M37" s="271"/>
      <c r="N37" s="271"/>
      <c r="O37" s="271"/>
      <c r="P37" s="271"/>
      <c r="Q37" s="115">
        <f t="shared" si="0"/>
        <v>0</v>
      </c>
      <c r="R37" s="377"/>
      <c r="S37" s="116"/>
      <c r="T37" s="146"/>
      <c r="U37" s="146"/>
      <c r="V37" s="240"/>
    </row>
    <row r="38" spans="1:22" ht="12.75" customHeight="1" x14ac:dyDescent="0.2">
      <c r="A38" s="296">
        <v>24</v>
      </c>
      <c r="B38" s="134" t="s">
        <v>34</v>
      </c>
      <c r="C38" s="264"/>
      <c r="D38" s="264"/>
      <c r="E38" s="264"/>
      <c r="F38" s="264"/>
      <c r="G38" s="264"/>
      <c r="H38" s="264"/>
      <c r="I38" s="120">
        <f t="shared" si="1"/>
        <v>0</v>
      </c>
      <c r="J38" s="263"/>
      <c r="K38" s="263"/>
      <c r="L38" s="263"/>
      <c r="M38" s="263"/>
      <c r="N38" s="263"/>
      <c r="O38" s="263"/>
      <c r="P38" s="263"/>
      <c r="Q38" s="110">
        <f t="shared" si="0"/>
        <v>0</v>
      </c>
      <c r="R38" s="378"/>
      <c r="S38" s="112"/>
      <c r="T38" s="144"/>
      <c r="U38" s="144"/>
      <c r="V38" s="238"/>
    </row>
    <row r="39" spans="1:22" ht="12.75" customHeight="1" x14ac:dyDescent="0.2">
      <c r="A39" s="294">
        <v>25</v>
      </c>
      <c r="B39" s="134" t="s">
        <v>35</v>
      </c>
      <c r="C39" s="264"/>
      <c r="D39" s="264"/>
      <c r="E39" s="272"/>
      <c r="F39" s="264"/>
      <c r="G39" s="264"/>
      <c r="H39" s="264"/>
      <c r="I39" s="120">
        <f t="shared" si="1"/>
        <v>0</v>
      </c>
      <c r="J39" s="263"/>
      <c r="K39" s="263"/>
      <c r="L39" s="263"/>
      <c r="M39" s="263"/>
      <c r="N39" s="263"/>
      <c r="O39" s="263"/>
      <c r="P39" s="263"/>
      <c r="Q39" s="110">
        <f t="shared" si="0"/>
        <v>0</v>
      </c>
      <c r="R39" s="378"/>
      <c r="S39" s="112"/>
      <c r="T39" s="144"/>
      <c r="U39" s="144"/>
      <c r="V39" s="238"/>
    </row>
    <row r="40" spans="1:22" ht="12.75" customHeight="1" x14ac:dyDescent="0.2">
      <c r="A40" s="294">
        <v>26</v>
      </c>
      <c r="B40" s="134" t="s">
        <v>36</v>
      </c>
      <c r="C40" s="264"/>
      <c r="D40" s="264"/>
      <c r="E40" s="264"/>
      <c r="F40" s="264"/>
      <c r="G40" s="264"/>
      <c r="H40" s="264"/>
      <c r="I40" s="120">
        <f t="shared" si="1"/>
        <v>0</v>
      </c>
      <c r="J40" s="263"/>
      <c r="K40" s="263"/>
      <c r="L40" s="263"/>
      <c r="M40" s="263"/>
      <c r="N40" s="263"/>
      <c r="O40" s="263"/>
      <c r="P40" s="263"/>
      <c r="Q40" s="110">
        <f t="shared" si="0"/>
        <v>0</v>
      </c>
      <c r="R40" s="378"/>
      <c r="S40" s="112"/>
      <c r="T40" s="144"/>
      <c r="U40" s="144"/>
      <c r="V40" s="238"/>
    </row>
    <row r="41" spans="1:22" ht="12.75" customHeight="1" x14ac:dyDescent="0.2">
      <c r="A41" s="294">
        <v>27</v>
      </c>
      <c r="B41" s="134" t="s">
        <v>37</v>
      </c>
      <c r="C41" s="264"/>
      <c r="D41" s="264"/>
      <c r="E41" s="264"/>
      <c r="F41" s="264"/>
      <c r="G41" s="264"/>
      <c r="H41" s="264"/>
      <c r="I41" s="120">
        <f t="shared" si="1"/>
        <v>0</v>
      </c>
      <c r="J41" s="263"/>
      <c r="K41" s="263"/>
      <c r="L41" s="263"/>
      <c r="M41" s="263"/>
      <c r="N41" s="273"/>
      <c r="O41" s="263"/>
      <c r="P41" s="263"/>
      <c r="Q41" s="110">
        <f t="shared" si="0"/>
        <v>0</v>
      </c>
      <c r="R41" s="378"/>
      <c r="S41" s="112"/>
      <c r="T41" s="144"/>
      <c r="U41" s="144"/>
      <c r="V41" s="238"/>
    </row>
    <row r="42" spans="1:22" ht="12.75" customHeight="1" x14ac:dyDescent="0.2">
      <c r="A42" s="294">
        <v>28</v>
      </c>
      <c r="B42" s="139" t="s">
        <v>38</v>
      </c>
      <c r="C42" s="264"/>
      <c r="D42" s="264"/>
      <c r="E42" s="274"/>
      <c r="F42" s="274"/>
      <c r="G42" s="274"/>
      <c r="H42" s="264"/>
      <c r="I42" s="123">
        <f t="shared" si="1"/>
        <v>0</v>
      </c>
      <c r="J42" s="265"/>
      <c r="K42" s="265"/>
      <c r="L42" s="265"/>
      <c r="M42" s="265"/>
      <c r="N42" s="265"/>
      <c r="O42" s="265"/>
      <c r="P42" s="265"/>
      <c r="Q42" s="117">
        <f t="shared" si="0"/>
        <v>0</v>
      </c>
      <c r="R42" s="379"/>
      <c r="S42" s="118"/>
      <c r="T42" s="275"/>
      <c r="U42" s="275"/>
      <c r="V42" s="241"/>
    </row>
    <row r="43" spans="1:22" ht="12.75" customHeight="1" thickBot="1" x14ac:dyDescent="0.25">
      <c r="A43" s="295">
        <v>29</v>
      </c>
      <c r="B43" s="136" t="s">
        <v>39</v>
      </c>
      <c r="C43" s="268"/>
      <c r="D43" s="268"/>
      <c r="E43" s="268"/>
      <c r="F43" s="268"/>
      <c r="G43" s="268"/>
      <c r="H43" s="268"/>
      <c r="I43" s="121">
        <f t="shared" si="1"/>
        <v>0</v>
      </c>
      <c r="J43" s="269"/>
      <c r="K43" s="269"/>
      <c r="L43" s="269"/>
      <c r="M43" s="269"/>
      <c r="N43" s="269"/>
      <c r="O43" s="269"/>
      <c r="P43" s="269"/>
      <c r="Q43" s="113">
        <f t="shared" si="0"/>
        <v>0</v>
      </c>
      <c r="R43" s="114">
        <f>SUM(Q37:Q43)</f>
        <v>0</v>
      </c>
      <c r="S43" s="114" t="str">
        <f>IF((SUM(I37:I43)-40)&gt;0,IF($O$3="X",(SUM(I37:I43)-40)*1.5,""),"")</f>
        <v/>
      </c>
      <c r="T43" s="145"/>
      <c r="U43" s="145"/>
      <c r="V43" s="239"/>
    </row>
    <row r="44" spans="1:22" ht="12.75" customHeight="1" x14ac:dyDescent="0.2">
      <c r="A44" s="296">
        <v>30</v>
      </c>
      <c r="B44" s="138" t="s">
        <v>33</v>
      </c>
      <c r="C44" s="270"/>
      <c r="D44" s="270"/>
      <c r="E44" s="276"/>
      <c r="F44" s="276"/>
      <c r="G44" s="276"/>
      <c r="H44" s="276"/>
      <c r="I44" s="124">
        <f t="shared" si="1"/>
        <v>0</v>
      </c>
      <c r="J44" s="277"/>
      <c r="K44" s="277"/>
      <c r="L44" s="277"/>
      <c r="M44" s="277"/>
      <c r="N44" s="277"/>
      <c r="O44" s="277"/>
      <c r="P44" s="277"/>
      <c r="Q44" s="119">
        <f t="shared" si="0"/>
        <v>0</v>
      </c>
      <c r="R44" s="376"/>
      <c r="S44" s="344"/>
      <c r="T44" s="325"/>
      <c r="U44" s="325"/>
      <c r="V44" s="333"/>
    </row>
    <row r="45" spans="1:22" ht="12.75" customHeight="1" x14ac:dyDescent="0.2">
      <c r="A45" s="298"/>
      <c r="B45" s="134" t="s">
        <v>34</v>
      </c>
      <c r="C45" s="264"/>
      <c r="D45" s="264"/>
      <c r="E45" s="274"/>
      <c r="F45" s="274"/>
      <c r="G45" s="274"/>
      <c r="H45" s="274"/>
      <c r="I45" s="123">
        <f t="shared" si="1"/>
        <v>0</v>
      </c>
      <c r="J45" s="265"/>
      <c r="K45" s="265"/>
      <c r="L45" s="265"/>
      <c r="M45" s="265"/>
      <c r="N45" s="265"/>
      <c r="O45" s="265"/>
      <c r="P45" s="265"/>
      <c r="Q45" s="117">
        <f t="shared" si="0"/>
        <v>0</v>
      </c>
      <c r="R45" s="343">
        <f>SUM(Q44:Q45)</f>
        <v>0</v>
      </c>
      <c r="S45" s="345"/>
      <c r="T45" s="326"/>
      <c r="U45" s="326"/>
      <c r="V45" s="334"/>
    </row>
    <row r="46" spans="1:22" ht="13.5" thickBot="1" x14ac:dyDescent="0.25">
      <c r="A46" s="426" t="s">
        <v>40</v>
      </c>
      <c r="B46" s="427"/>
      <c r="C46" s="427"/>
      <c r="D46" s="427"/>
      <c r="E46" s="427"/>
      <c r="F46" s="427"/>
      <c r="G46" s="427"/>
      <c r="H46" s="428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1">
        <f>SUM(R8:R45)</f>
        <v>8</v>
      </c>
      <c r="S46" s="327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42"/>
    </row>
    <row r="47" spans="1:22" ht="24" customHeight="1" x14ac:dyDescent="0.2">
      <c r="A47" s="422" t="s">
        <v>41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283"/>
      <c r="U47" s="283"/>
      <c r="V47" s="283"/>
    </row>
    <row r="48" spans="1:22" s="176" customFormat="1" ht="20.100000000000001" customHeight="1" x14ac:dyDescent="0.2">
      <c r="A48" s="171" t="s">
        <v>42</v>
      </c>
      <c r="B48" s="172"/>
      <c r="C48" s="173"/>
      <c r="D48" s="174"/>
      <c r="E48" s="301"/>
      <c r="F48" s="301"/>
      <c r="G48" s="301"/>
      <c r="H48" s="301"/>
      <c r="I48" s="301"/>
      <c r="J48" s="173" t="s">
        <v>43</v>
      </c>
      <c r="K48" s="173"/>
      <c r="L48" s="173"/>
      <c r="M48" s="301"/>
      <c r="N48" s="301"/>
      <c r="O48" s="301"/>
      <c r="P48" s="301"/>
      <c r="Q48" s="301"/>
      <c r="R48" s="175" t="s">
        <v>44</v>
      </c>
      <c r="T48" s="302"/>
    </row>
    <row r="49" spans="1:22" s="181" customFormat="1" ht="11.25" customHeight="1" x14ac:dyDescent="0.2">
      <c r="A49" s="177"/>
      <c r="B49" s="178"/>
      <c r="C49" s="179"/>
      <c r="D49" s="180"/>
      <c r="E49" s="180"/>
      <c r="F49" s="180"/>
      <c r="G49" s="180"/>
      <c r="H49" s="180"/>
      <c r="I49" s="179"/>
      <c r="J49" s="179"/>
      <c r="K49" s="179"/>
      <c r="L49" s="180"/>
      <c r="M49" s="180"/>
      <c r="N49" s="180"/>
      <c r="O49" s="180"/>
      <c r="P49" s="180"/>
      <c r="Q49" s="177"/>
      <c r="S49" s="182"/>
    </row>
    <row r="50" spans="1:22" s="184" customFormat="1" ht="24.75" thickBot="1" x14ac:dyDescent="0.25">
      <c r="A50" s="183"/>
      <c r="B50" s="435" t="s">
        <v>45</v>
      </c>
      <c r="C50" s="435"/>
      <c r="D50" s="435"/>
      <c r="E50" s="435"/>
      <c r="I50" s="185"/>
      <c r="J50" s="186" t="s">
        <v>46</v>
      </c>
      <c r="K50" s="187" t="s">
        <v>47</v>
      </c>
      <c r="L50" s="188"/>
      <c r="N50" s="188"/>
      <c r="O50" s="186" t="s">
        <v>48</v>
      </c>
      <c r="P50" s="187" t="s">
        <v>49</v>
      </c>
      <c r="Q50" s="189" t="s">
        <v>50</v>
      </c>
      <c r="R50" s="185"/>
      <c r="S50"/>
      <c r="T50"/>
      <c r="U50"/>
      <c r="V50"/>
    </row>
    <row r="51" spans="1:22" ht="15.75" thickTop="1" x14ac:dyDescent="0.2">
      <c r="A51" s="284"/>
      <c r="B51" s="409" t="s">
        <v>51</v>
      </c>
      <c r="C51" s="410"/>
      <c r="D51" s="411" t="s">
        <v>52</v>
      </c>
      <c r="E51" s="411" t="s">
        <v>53</v>
      </c>
      <c r="F51" s="283"/>
      <c r="G51" s="176"/>
      <c r="H51" s="176"/>
      <c r="I51" s="126" t="s">
        <v>54</v>
      </c>
      <c r="J51" s="313"/>
      <c r="K51" s="313"/>
      <c r="L51" s="190"/>
      <c r="M51" s="285"/>
      <c r="N51" s="192" t="s">
        <v>55</v>
      </c>
      <c r="O51" s="317">
        <v>88</v>
      </c>
      <c r="P51" s="313">
        <v>0</v>
      </c>
      <c r="Q51" s="318">
        <v>120</v>
      </c>
      <c r="R51" s="285"/>
      <c r="S51"/>
      <c r="T51"/>
      <c r="U51"/>
      <c r="V51"/>
    </row>
    <row r="52" spans="1:22" ht="15" x14ac:dyDescent="0.2">
      <c r="A52" s="284"/>
      <c r="B52" s="412" t="s">
        <v>47</v>
      </c>
      <c r="C52" s="410"/>
      <c r="D52" s="412">
        <v>6.66</v>
      </c>
      <c r="E52" s="412">
        <v>360</v>
      </c>
      <c r="F52" s="283"/>
      <c r="G52" s="193"/>
      <c r="H52" s="176"/>
      <c r="I52" s="245" t="s">
        <v>56</v>
      </c>
      <c r="J52" s="314"/>
      <c r="K52" s="314"/>
      <c r="L52" s="190"/>
      <c r="M52" s="285"/>
      <c r="N52" s="192" t="s">
        <v>57</v>
      </c>
      <c r="O52" s="319">
        <v>0</v>
      </c>
      <c r="P52" s="314">
        <v>0</v>
      </c>
      <c r="Q52" s="320">
        <v>0</v>
      </c>
      <c r="R52" s="285"/>
      <c r="S52"/>
      <c r="T52"/>
      <c r="U52"/>
      <c r="V52"/>
    </row>
    <row r="53" spans="1:22" ht="15" x14ac:dyDescent="0.2">
      <c r="A53" s="284"/>
      <c r="B53" s="412" t="s">
        <v>46</v>
      </c>
      <c r="C53" s="410"/>
      <c r="D53" s="410"/>
      <c r="E53" s="410"/>
      <c r="F53" s="283"/>
      <c r="G53" s="176"/>
      <c r="H53" s="176"/>
      <c r="I53" s="126" t="s">
        <v>58</v>
      </c>
      <c r="J53" s="261">
        <f>SUM(J9:J45)</f>
        <v>0</v>
      </c>
      <c r="K53" s="261">
        <f>SUM(K9:K45)</f>
        <v>0</v>
      </c>
      <c r="L53" s="190"/>
      <c r="M53" s="285"/>
      <c r="N53" s="192" t="s">
        <v>59</v>
      </c>
      <c r="O53" s="307">
        <v>0</v>
      </c>
      <c r="P53" s="131">
        <f>SUM(S9:S45)</f>
        <v>0</v>
      </c>
      <c r="Q53" s="306">
        <v>0</v>
      </c>
      <c r="R53" s="285"/>
      <c r="S53"/>
      <c r="T53"/>
      <c r="U53"/>
      <c r="V53"/>
    </row>
    <row r="54" spans="1:22" ht="15" x14ac:dyDescent="0.2">
      <c r="A54" s="284"/>
      <c r="B54" s="410"/>
      <c r="C54" s="412" t="s">
        <v>167</v>
      </c>
      <c r="D54" s="412">
        <v>8</v>
      </c>
      <c r="E54" s="412">
        <v>192</v>
      </c>
      <c r="F54" s="283"/>
      <c r="G54" s="176"/>
      <c r="H54" s="176"/>
      <c r="I54" s="242" t="s">
        <v>60</v>
      </c>
      <c r="J54" s="261">
        <f>J51+J52-J53</f>
        <v>0</v>
      </c>
      <c r="K54" s="261">
        <f>K51+K52-K53</f>
        <v>0</v>
      </c>
      <c r="L54" s="190"/>
      <c r="M54" s="285"/>
      <c r="N54" s="192" t="s">
        <v>61</v>
      </c>
      <c r="O54" s="262">
        <f>SUM(L9:L45)</f>
        <v>8</v>
      </c>
      <c r="P54" s="262">
        <f>SUM(M9:M45)</f>
        <v>0</v>
      </c>
      <c r="Q54" s="262">
        <f>SUM(N9:N45)</f>
        <v>0</v>
      </c>
      <c r="R54" s="285"/>
      <c r="S54" s="285"/>
      <c r="T54" s="283"/>
    </row>
    <row r="55" spans="1:22" ht="15.75" thickBot="1" x14ac:dyDescent="0.25">
      <c r="A55" s="284"/>
      <c r="B55" s="410"/>
      <c r="C55" s="412" t="s">
        <v>168</v>
      </c>
      <c r="D55" s="412">
        <v>9</v>
      </c>
      <c r="E55" s="412">
        <v>216</v>
      </c>
      <c r="F55" s="283"/>
      <c r="G55" s="176"/>
      <c r="H55" s="176"/>
      <c r="I55" s="126" t="s">
        <v>63</v>
      </c>
      <c r="J55" s="315"/>
      <c r="K55" s="316">
        <v>6.66</v>
      </c>
      <c r="L55" s="190"/>
      <c r="M55" s="285"/>
      <c r="N55" s="192" t="s">
        <v>64</v>
      </c>
      <c r="O55" s="130">
        <f>(+O51-O52+O53)-O54</f>
        <v>80</v>
      </c>
      <c r="P55" s="130">
        <f>(+P51-P52+P53)-P54</f>
        <v>0</v>
      </c>
      <c r="Q55" s="130">
        <f>(+Q51-Q52+Q53)-Q54</f>
        <v>120</v>
      </c>
      <c r="R55" s="285"/>
      <c r="S55" s="285"/>
      <c r="T55" s="283"/>
    </row>
    <row r="56" spans="1:22" ht="16.5" thickTop="1" thickBot="1" x14ac:dyDescent="0.25">
      <c r="A56" s="284"/>
      <c r="B56" s="410"/>
      <c r="C56" s="412" t="s">
        <v>62</v>
      </c>
      <c r="D56" s="412">
        <v>11</v>
      </c>
      <c r="E56" s="412">
        <v>264</v>
      </c>
      <c r="F56" s="283"/>
      <c r="G56" s="286"/>
      <c r="H56" s="286"/>
      <c r="I56" s="126" t="s">
        <v>66</v>
      </c>
      <c r="J56" s="129">
        <f>+J54+J55</f>
        <v>0</v>
      </c>
      <c r="K56" s="129">
        <f>+K54+K55</f>
        <v>6.66</v>
      </c>
      <c r="L56" s="286"/>
      <c r="M56" s="285"/>
      <c r="N56" s="285"/>
      <c r="O56" s="285"/>
      <c r="P56" s="285"/>
      <c r="Q56" s="285"/>
      <c r="R56" s="285"/>
      <c r="S56" s="285"/>
      <c r="T56" s="283"/>
    </row>
    <row r="57" spans="1:22" ht="15.75" thickTop="1" x14ac:dyDescent="0.25">
      <c r="A57" s="284"/>
      <c r="B57" s="410"/>
      <c r="C57" s="412" t="s">
        <v>65</v>
      </c>
      <c r="D57" s="412">
        <v>13</v>
      </c>
      <c r="E57" s="412">
        <v>312</v>
      </c>
      <c r="F57" s="283"/>
      <c r="G57" s="286"/>
      <c r="H57" s="286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85"/>
      <c r="S57" s="285"/>
      <c r="T57" s="283"/>
    </row>
    <row r="58" spans="1:22" s="283" customFormat="1" ht="15" x14ac:dyDescent="0.2">
      <c r="A58" s="284"/>
      <c r="B58" s="410"/>
      <c r="C58" s="412" t="s">
        <v>67</v>
      </c>
      <c r="D58" s="412">
        <v>16</v>
      </c>
      <c r="E58" s="412">
        <v>384</v>
      </c>
      <c r="G58" s="286"/>
      <c r="H58" s="286"/>
      <c r="I58" s="245"/>
      <c r="J58" s="282"/>
      <c r="K58" s="282"/>
      <c r="L58" s="286"/>
      <c r="M58" s="285"/>
      <c r="N58" s="285"/>
      <c r="O58" s="285"/>
      <c r="P58" s="285"/>
      <c r="Q58" s="285"/>
      <c r="R58" s="285"/>
      <c r="S58" s="285"/>
    </row>
    <row r="59" spans="1:22" s="176" customFormat="1" ht="21.75" customHeight="1" x14ac:dyDescent="0.2">
      <c r="A59" s="414" t="s">
        <v>69</v>
      </c>
      <c r="B59" s="414"/>
      <c r="C59" s="414"/>
      <c r="D59" s="414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194"/>
    </row>
    <row r="60" spans="1:22" x14ac:dyDescent="0.2">
      <c r="A60" s="19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3"/>
    </row>
  </sheetData>
  <sheetProtection algorithmName="SHA-512" hashValue="hvOT4GI8115w8OFUjDNRgiw/9OMh/VVS4V8uwY6Ks8/j0s1eJYMrOLZKq38wUjbgMvAXVs1vbm7r6A2AGObyXQ==" saltValue="G/jqPy4mt3CXt98x4hzqSw==" spinCount="100000" sheet="1" selectLockedCells="1"/>
  <dataConsolidate/>
  <mergeCells count="32">
    <mergeCell ref="U6:U7"/>
    <mergeCell ref="V6:V7"/>
    <mergeCell ref="J57:Q57"/>
    <mergeCell ref="B50:E50"/>
    <mergeCell ref="A6:A7"/>
    <mergeCell ref="S6:S7"/>
    <mergeCell ref="O6:O7"/>
    <mergeCell ref="P6:P7"/>
    <mergeCell ref="B6:B7"/>
    <mergeCell ref="C6:H6"/>
    <mergeCell ref="I6:I7"/>
    <mergeCell ref="J6:J7"/>
    <mergeCell ref="K6:K7"/>
    <mergeCell ref="L6:L7"/>
    <mergeCell ref="N6:N7"/>
    <mergeCell ref="A8:H8"/>
    <mergeCell ref="A59:S59"/>
    <mergeCell ref="A2:C3"/>
    <mergeCell ref="D2:H3"/>
    <mergeCell ref="I2:J3"/>
    <mergeCell ref="K2:L3"/>
    <mergeCell ref="A47:S47"/>
    <mergeCell ref="M6:M7"/>
    <mergeCell ref="Q6:Q7"/>
    <mergeCell ref="R6:R7"/>
    <mergeCell ref="D4:H4"/>
    <mergeCell ref="A46:H46"/>
    <mergeCell ref="R4:S4"/>
    <mergeCell ref="K4:L4"/>
    <mergeCell ref="N4:O4"/>
    <mergeCell ref="A5:T5"/>
    <mergeCell ref="T6:T7"/>
  </mergeCells>
  <phoneticPr fontId="3" type="noConversion"/>
  <printOptions horizontalCentered="1" verticalCentered="1"/>
  <pageMargins left="0.25" right="0.25" top="0.19" bottom="0.34" header="0.17" footer="0.3"/>
  <pageSetup scale="66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59"/>
  <sheetViews>
    <sheetView view="pageBreakPreview" topLeftCell="A13" zoomScale="85" zoomScaleNormal="100" zoomScaleSheetLayoutView="85" workbookViewId="0">
      <selection activeCell="J52" sqref="J52"/>
    </sheetView>
  </sheetViews>
  <sheetFormatPr defaultColWidth="7.140625" defaultRowHeight="12.75" x14ac:dyDescent="0.25"/>
  <cols>
    <col min="1" max="1" width="5.28515625" style="19" customWidth="1"/>
    <col min="2" max="2" width="5.85546875" style="20" customWidth="1"/>
    <col min="3" max="8" width="7.140625" style="21" customWidth="1"/>
    <col min="9" max="9" width="8.7109375" style="21" customWidth="1"/>
    <col min="10" max="11" width="8.85546875" style="21" customWidth="1"/>
    <col min="12" max="12" width="9.7109375" style="21" bestFit="1" customWidth="1"/>
    <col min="13" max="13" width="8.85546875" style="21" customWidth="1"/>
    <col min="14" max="14" width="10.28515625" style="21" bestFit="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7.140625" style="22"/>
    <col min="22" max="22" width="12.7109375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90</v>
      </c>
      <c r="O4" s="467"/>
      <c r="P4" s="10" t="s">
        <v>11</v>
      </c>
      <c r="Q4" s="35">
        <f>JANUARY!Q4</f>
        <v>2023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0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480"/>
      <c r="S7" s="480"/>
      <c r="T7" s="492"/>
      <c r="U7" s="490"/>
      <c r="V7" s="491"/>
    </row>
    <row r="8" spans="1:33" s="4" customFormat="1" x14ac:dyDescent="0.2">
      <c r="A8" s="470" t="s">
        <v>91</v>
      </c>
      <c r="B8" s="471"/>
      <c r="C8" s="471"/>
      <c r="D8" s="471"/>
      <c r="E8" s="472"/>
      <c r="F8" s="473"/>
      <c r="G8" s="474"/>
      <c r="H8" s="475"/>
      <c r="I8" s="365">
        <f>MARCH!I46</f>
        <v>0</v>
      </c>
      <c r="J8" s="365">
        <f>MARCH!J46</f>
        <v>0</v>
      </c>
      <c r="K8" s="365">
        <f>MARCH!K46</f>
        <v>0</v>
      </c>
      <c r="L8" s="365">
        <f>MARCH!L46</f>
        <v>0</v>
      </c>
      <c r="M8" s="365">
        <f>MARCH!M46</f>
        <v>0</v>
      </c>
      <c r="N8" s="365">
        <f>MARCH!N46</f>
        <v>0</v>
      </c>
      <c r="O8" s="365">
        <f>MARCH!O46</f>
        <v>0</v>
      </c>
      <c r="P8" s="365">
        <f>MARCH!P46</f>
        <v>0</v>
      </c>
      <c r="Q8" s="365">
        <f>MARCH!Q46</f>
        <v>0</v>
      </c>
      <c r="R8" s="366"/>
      <c r="S8" s="367"/>
      <c r="T8" s="368">
        <f>MARCH!T46</f>
        <v>0</v>
      </c>
      <c r="U8" s="369">
        <f>MARCH!U46</f>
        <v>0</v>
      </c>
      <c r="V8" s="359"/>
    </row>
    <row r="9" spans="1:33" s="4" customFormat="1" ht="12.2" customHeight="1" x14ac:dyDescent="0.2">
      <c r="A9" s="39">
        <v>1</v>
      </c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39">
        <v>2</v>
      </c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39">
        <v>3</v>
      </c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39">
        <v>4</v>
      </c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39">
        <v>5</v>
      </c>
      <c r="B13" s="40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39">
        <v>6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61"/>
      <c r="S14" s="42"/>
      <c r="T14" s="347"/>
      <c r="U14" s="353"/>
      <c r="V14" s="357"/>
    </row>
    <row r="15" spans="1:33" s="4" customFormat="1" ht="13.5" customHeight="1" thickBot="1" x14ac:dyDescent="0.25">
      <c r="A15" s="52">
        <v>7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56">
        <f>SUM(Q8:Q15)</f>
        <v>0</v>
      </c>
      <c r="S15" s="56" t="str">
        <f>IF((SUM(I8:I15)-40)&gt;0,IF($O$3="X",(SUM(I8:I15)-40)*1.5,""),"")</f>
        <v/>
      </c>
      <c r="T15" s="348"/>
      <c r="U15" s="354"/>
      <c r="V15" s="358"/>
    </row>
    <row r="16" spans="1:33" s="4" customFormat="1" ht="13.5" customHeight="1" x14ac:dyDescent="0.2">
      <c r="A16" s="48">
        <v>8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9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10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11</v>
      </c>
      <c r="B19" s="40" t="s">
        <v>36</v>
      </c>
      <c r="C19" s="264"/>
      <c r="D19" s="264"/>
      <c r="E19" s="264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12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13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14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/>
      <c r="M22" s="269"/>
      <c r="N22" s="269"/>
      <c r="O22" s="269"/>
      <c r="P22" s="269"/>
      <c r="Q22" s="55">
        <f t="shared" si="1"/>
        <v>0</v>
      </c>
      <c r="R22" s="56">
        <f>SUM(Q16:Q22)</f>
        <v>0</v>
      </c>
      <c r="S22" s="56" t="str">
        <f>IF((SUM(I16:I22)-40)&gt;0,IF($O$3="x",(SUM(I16:I22)-40)*1.5,""),"")</f>
        <v/>
      </c>
      <c r="T22" s="145"/>
      <c r="U22" s="145"/>
      <c r="V22" s="239"/>
    </row>
    <row r="23" spans="1:22" s="4" customFormat="1" ht="13.5" customHeight="1" x14ac:dyDescent="0.2">
      <c r="A23" s="48">
        <v>15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16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17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18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19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20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21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/>
      <c r="M29" s="269"/>
      <c r="N29" s="269"/>
      <c r="O29" s="269"/>
      <c r="P29" s="269"/>
      <c r="Q29" s="55">
        <f t="shared" si="1"/>
        <v>0</v>
      </c>
      <c r="R29" s="56">
        <f>SUM(Q23:Q29)</f>
        <v>0</v>
      </c>
      <c r="S29" s="56" t="str">
        <f>IF((SUM(I23:I29)-40)&gt;0,IF($O$3="x",(SUM(I23:I29)-40)*1.5,""),"")</f>
        <v/>
      </c>
      <c r="T29" s="145"/>
      <c r="U29" s="145"/>
      <c r="V29" s="239"/>
    </row>
    <row r="30" spans="1:22" s="4" customFormat="1" ht="13.5" customHeight="1" x14ac:dyDescent="0.2">
      <c r="A30" s="48">
        <v>22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23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24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25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26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27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28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/>
      <c r="M36" s="269"/>
      <c r="N36" s="269"/>
      <c r="O36" s="269"/>
      <c r="P36" s="269"/>
      <c r="Q36" s="55">
        <f t="shared" si="1"/>
        <v>0</v>
      </c>
      <c r="R36" s="56">
        <f>SUM(Q30:Q36)</f>
        <v>0</v>
      </c>
      <c r="S36" s="56" t="str">
        <f>IF((SUM(I30:I36)-40)&gt;0,IF($O$3="x",(SUM(I30:I36)-40)*1.5,""),"")</f>
        <v/>
      </c>
      <c r="T36" s="145"/>
      <c r="U36" s="145"/>
      <c r="V36" s="239"/>
    </row>
    <row r="37" spans="1:22" s="4" customFormat="1" ht="13.5" customHeight="1" x14ac:dyDescent="0.2">
      <c r="A37" s="48">
        <v>29</v>
      </c>
      <c r="B37" s="49" t="s">
        <v>33</v>
      </c>
      <c r="C37" s="264"/>
      <c r="D37" s="264"/>
      <c r="E37" s="264"/>
      <c r="F37" s="264"/>
      <c r="G37" s="264"/>
      <c r="H37" s="264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30</v>
      </c>
      <c r="B38" s="40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/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39"/>
      <c r="B40" s="40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39"/>
      <c r="B41" s="40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39"/>
      <c r="B42" s="43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/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56">
        <f>SUM(Q37:Q43)</f>
        <v>0</v>
      </c>
      <c r="S43" s="56" t="str">
        <f>IF((SUM(I37:I43)-40)&gt;0,IF($O$3="x",(SUM(I37:I43)-40)*1.5,""),"")</f>
        <v/>
      </c>
      <c r="T43" s="145"/>
      <c r="U43" s="145"/>
      <c r="V43" s="239"/>
    </row>
    <row r="44" spans="1:22" s="4" customFormat="1" x14ac:dyDescent="0.2">
      <c r="A44" s="48"/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9"/>
      <c r="T44" s="325"/>
      <c r="U44" s="336"/>
      <c r="V44" s="333"/>
    </row>
    <row r="45" spans="1:22" s="4" customFormat="1" x14ac:dyDescent="0.2">
      <c r="A45" s="47" t="s">
        <v>1</v>
      </c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SUM(Q44:Q45)</f>
        <v>0</v>
      </c>
      <c r="S45" s="340"/>
      <c r="T45" s="326"/>
      <c r="U45" s="337"/>
      <c r="V45" s="334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0</v>
      </c>
      <c r="S46" s="341">
        <f>SUM(S8:S45)</f>
        <v>0</v>
      </c>
      <c r="T46" s="327">
        <f t="shared" ref="T46:U46" si="3">IF(SUM($A44:$A45)&gt;0,SUM(T44:T45),SUM(T37:T43))</f>
        <v>0</v>
      </c>
      <c r="U46" s="338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80">
        <f>MARCH!J56</f>
        <v>0</v>
      </c>
      <c r="K51" s="80">
        <f>MARCH!K56</f>
        <v>59.939999999999984</v>
      </c>
      <c r="L51" s="247"/>
      <c r="N51" s="247" t="s">
        <v>55</v>
      </c>
      <c r="O51" s="84">
        <f>MARCH!O55</f>
        <v>16</v>
      </c>
      <c r="P51" s="84">
        <f>MARCH!P55</f>
        <v>0</v>
      </c>
      <c r="Q51" s="84">
        <f>MARCH!Q55</f>
        <v>120</v>
      </c>
      <c r="R51" s="66"/>
      <c r="S51" s="66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59.939999999999984</v>
      </c>
      <c r="L54" s="247"/>
      <c r="N54" s="247" t="s">
        <v>61</v>
      </c>
      <c r="O54" s="83">
        <f>SUM(L9:L45)</f>
        <v>0</v>
      </c>
      <c r="P54" s="83">
        <f>SUM(M9:M45)</f>
        <v>0</v>
      </c>
      <c r="Q54" s="83">
        <f>SUM(N9:N45)</f>
        <v>0</v>
      </c>
      <c r="R54" s="66"/>
      <c r="S54" s="66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28">
        <f>MARCH!J55</f>
        <v>0</v>
      </c>
      <c r="K55" s="228">
        <f>MARCH!K55</f>
        <v>6.66</v>
      </c>
      <c r="L55" s="67"/>
      <c r="N55" s="73" t="s">
        <v>64</v>
      </c>
      <c r="O55" s="81">
        <f>(+O51-O52+O53)-O54</f>
        <v>16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s="72" customFormat="1" ht="14.25" customHeight="1" thickTop="1" thickBot="1" x14ac:dyDescent="0.3">
      <c r="A56" s="256"/>
      <c r="B56" s="410"/>
      <c r="C56" s="412" t="s">
        <v>62</v>
      </c>
      <c r="D56" s="412">
        <v>11</v>
      </c>
      <c r="E56" s="412">
        <v>264</v>
      </c>
      <c r="F56" s="249"/>
      <c r="G56" s="74"/>
      <c r="H56" s="74"/>
      <c r="I56" s="245" t="s">
        <v>66</v>
      </c>
      <c r="J56" s="81">
        <f>+J54+J55</f>
        <v>0</v>
      </c>
      <c r="K56" s="81">
        <f>+K54+K55</f>
        <v>66.59999999999998</v>
      </c>
      <c r="L56" s="74"/>
      <c r="M56" s="75"/>
      <c r="N56" s="75"/>
      <c r="O56" s="75"/>
      <c r="P56" s="75"/>
      <c r="Q56" s="75"/>
      <c r="R56" s="75"/>
      <c r="S56" s="75"/>
      <c r="T56" s="251"/>
    </row>
    <row r="57" spans="1:20" s="72" customFormat="1" ht="14.25" customHeight="1" thickTop="1" x14ac:dyDescent="0.25">
      <c r="A57" s="254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51"/>
      <c r="S57" s="251"/>
      <c r="T57" s="255"/>
    </row>
    <row r="58" spans="1:20" s="251" customFormat="1" ht="14.25" customHeight="1" x14ac:dyDescent="0.25">
      <c r="A58" s="254"/>
      <c r="B58" s="410"/>
      <c r="C58" s="412" t="s">
        <v>67</v>
      </c>
      <c r="D58" s="412">
        <v>16</v>
      </c>
      <c r="E58" s="412">
        <v>384</v>
      </c>
      <c r="I58" s="245"/>
      <c r="Q58" s="244"/>
      <c r="T58" s="255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wLveSE3Goo8pBosgSqBM2E8welTd+88KUQwV0cHTlrNLbCXE014DrapBQMK/9Qek9E87pa7CSwdTFpCCLFQUvw==" saltValue="jK3uUnHFYDYpqfhDWy9cpg==" spinCount="100000" sheet="1" selectLockedCells="1"/>
  <mergeCells count="33">
    <mergeCell ref="T6:T7"/>
    <mergeCell ref="U6:U7"/>
    <mergeCell ref="V6:V7"/>
    <mergeCell ref="P6:P7"/>
    <mergeCell ref="I6:I7"/>
    <mergeCell ref="J6:J7"/>
    <mergeCell ref="A59:S59"/>
    <mergeCell ref="A47:S47"/>
    <mergeCell ref="A46:H46"/>
    <mergeCell ref="N6:N7"/>
    <mergeCell ref="Q6:Q7"/>
    <mergeCell ref="R6:R7"/>
    <mergeCell ref="F8:H8"/>
    <mergeCell ref="K6:K7"/>
    <mergeCell ref="L6:L7"/>
    <mergeCell ref="B50:E50"/>
    <mergeCell ref="J57:Q57"/>
    <mergeCell ref="N4:O4"/>
    <mergeCell ref="R4:S4"/>
    <mergeCell ref="A8:E8"/>
    <mergeCell ref="A2:C3"/>
    <mergeCell ref="D2:H3"/>
    <mergeCell ref="I2:J3"/>
    <mergeCell ref="K2:L3"/>
    <mergeCell ref="D4:H4"/>
    <mergeCell ref="K4:L4"/>
    <mergeCell ref="C6:H6"/>
    <mergeCell ref="A5:T5"/>
    <mergeCell ref="A6:A7"/>
    <mergeCell ref="B6:B7"/>
    <mergeCell ref="M6:M7"/>
    <mergeCell ref="S6:S7"/>
    <mergeCell ref="O6:O7"/>
  </mergeCells>
  <phoneticPr fontId="3" type="noConversion"/>
  <printOptions horizontalCentered="1" verticalCentered="1"/>
  <pageMargins left="0.25" right="0.25" top="0.21" bottom="0.21" header="0" footer="0"/>
  <pageSetup scale="65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59"/>
  <sheetViews>
    <sheetView view="pageBreakPreview" topLeftCell="A10" zoomScale="85" zoomScaleNormal="100" zoomScaleSheetLayoutView="85" workbookViewId="0">
      <selection activeCell="V37" sqref="V37"/>
    </sheetView>
  </sheetViews>
  <sheetFormatPr defaultColWidth="7.140625" defaultRowHeight="12.75" x14ac:dyDescent="0.25"/>
  <cols>
    <col min="1" max="1" width="5.28515625" style="19" customWidth="1"/>
    <col min="2" max="2" width="5.28515625" style="20" customWidth="1"/>
    <col min="3" max="8" width="7.140625" style="21" customWidth="1"/>
    <col min="9" max="9" width="8.28515625" style="21" customWidth="1"/>
    <col min="10" max="11" width="8.85546875" style="21" customWidth="1"/>
    <col min="12" max="12" width="9.7109375" style="21" bestFit="1" customWidth="1"/>
    <col min="13" max="13" width="8.85546875" style="21" customWidth="1"/>
    <col min="14" max="14" width="10.28515625" style="21" bestFit="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11.85546875" style="22" customWidth="1"/>
    <col min="22" max="22" width="17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92</v>
      </c>
      <c r="O4" s="467"/>
      <c r="P4" s="10" t="s">
        <v>11</v>
      </c>
      <c r="Q4" s="35">
        <f>JANUARY!Q4</f>
        <v>2023</v>
      </c>
      <c r="R4" s="468" t="s">
        <v>12</v>
      </c>
      <c r="S4" s="469"/>
      <c r="T4" s="230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0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480"/>
      <c r="S7" s="480"/>
      <c r="T7" s="492"/>
      <c r="U7" s="490"/>
      <c r="V7" s="491"/>
    </row>
    <row r="8" spans="1:33" s="4" customFormat="1" x14ac:dyDescent="0.2">
      <c r="A8" s="470" t="s">
        <v>93</v>
      </c>
      <c r="B8" s="471"/>
      <c r="C8" s="471"/>
      <c r="D8" s="471"/>
      <c r="E8" s="472"/>
      <c r="F8" s="473"/>
      <c r="G8" s="474"/>
      <c r="H8" s="475"/>
      <c r="I8" s="365">
        <f>APRIL!I46</f>
        <v>0</v>
      </c>
      <c r="J8" s="365">
        <f>APRIL!J46</f>
        <v>0</v>
      </c>
      <c r="K8" s="365">
        <f>APRIL!K46</f>
        <v>0</v>
      </c>
      <c r="L8" s="365">
        <f>APRIL!L46</f>
        <v>0</v>
      </c>
      <c r="M8" s="365">
        <f>APRIL!M46</f>
        <v>0</v>
      </c>
      <c r="N8" s="365">
        <f>APRIL!N46</f>
        <v>0</v>
      </c>
      <c r="O8" s="365">
        <f>APRIL!O46</f>
        <v>0</v>
      </c>
      <c r="P8" s="365">
        <f>APRIL!P46</f>
        <v>0</v>
      </c>
      <c r="Q8" s="365">
        <f>APRIL!Q46</f>
        <v>0</v>
      </c>
      <c r="R8" s="366"/>
      <c r="S8" s="367"/>
      <c r="T8" s="368">
        <f>APRIL!T46</f>
        <v>0</v>
      </c>
      <c r="U8" s="369">
        <f>APRIL!U46</f>
        <v>0</v>
      </c>
      <c r="V8" s="359"/>
    </row>
    <row r="9" spans="1:33" s="4" customFormat="1" ht="12.2" customHeight="1" x14ac:dyDescent="0.2">
      <c r="A9" s="39"/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39"/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39">
        <v>1</v>
      </c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39">
        <v>2</v>
      </c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39">
        <v>3</v>
      </c>
      <c r="B13" s="40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39">
        <v>4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61"/>
      <c r="S14" s="42"/>
      <c r="T14" s="347"/>
      <c r="U14" s="353"/>
      <c r="V14" s="357"/>
    </row>
    <row r="15" spans="1:33" s="4" customFormat="1" ht="13.5" customHeight="1" thickBot="1" x14ac:dyDescent="0.25">
      <c r="A15" s="52">
        <v>5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56">
        <f>SUM(Q8:Q15)</f>
        <v>0</v>
      </c>
      <c r="S15" s="56" t="str">
        <f>IF((SUM(I8:I15)-40)&gt;0,IF($O$3="X",(SUM(I8:I15)-40)*1.5,""),"")</f>
        <v/>
      </c>
      <c r="T15" s="348"/>
      <c r="U15" s="354"/>
      <c r="V15" s="358"/>
    </row>
    <row r="16" spans="1:33" s="4" customFormat="1" ht="13.5" customHeight="1" x14ac:dyDescent="0.2">
      <c r="A16" s="48">
        <v>6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7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8</v>
      </c>
      <c r="B18" s="40" t="s">
        <v>35</v>
      </c>
      <c r="C18" s="264"/>
      <c r="D18" s="264"/>
      <c r="E18" s="272"/>
      <c r="F18" s="264"/>
      <c r="G18" s="264"/>
      <c r="H18" s="264"/>
      <c r="I18" s="41">
        <f>(H18-G18+F18-E18+D18-C18)*24</f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9</v>
      </c>
      <c r="B19" s="40" t="s">
        <v>36</v>
      </c>
      <c r="C19" s="264"/>
      <c r="D19" s="264"/>
      <c r="E19" s="264"/>
      <c r="F19" s="264"/>
      <c r="G19" s="264"/>
      <c r="H19" s="264"/>
      <c r="I19" s="41">
        <f>(H19-G19+F19-E19+D19-C19)*24</f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10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11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12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/>
      <c r="M22" s="269"/>
      <c r="N22" s="269"/>
      <c r="O22" s="269"/>
      <c r="P22" s="269"/>
      <c r="Q22" s="55">
        <f t="shared" si="1"/>
        <v>0</v>
      </c>
      <c r="R22" s="56">
        <f>SUM(Q16:Q22)</f>
        <v>0</v>
      </c>
      <c r="S22" s="56" t="str">
        <f>IF((SUM(I16:I22)-40)&gt;0,IF($O$3="x",(SUM(I16:I22)-40)*1.5,""),"")</f>
        <v/>
      </c>
      <c r="T22" s="145"/>
      <c r="U22" s="145"/>
      <c r="V22" s="239"/>
    </row>
    <row r="23" spans="1:22" s="4" customFormat="1" ht="13.5" customHeight="1" x14ac:dyDescent="0.2">
      <c r="A23" s="48">
        <v>13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14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15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16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17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18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19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/>
      <c r="M29" s="269"/>
      <c r="N29" s="269"/>
      <c r="O29" s="269"/>
      <c r="P29" s="269"/>
      <c r="Q29" s="55">
        <f t="shared" si="1"/>
        <v>0</v>
      </c>
      <c r="R29" s="56">
        <f>SUM(Q23:Q29)</f>
        <v>0</v>
      </c>
      <c r="S29" s="56" t="str">
        <f>IF((SUM(I23:I29)-40)&gt;0,IF($O$3="x",(SUM(I23:I29)-40)*1.5,""),"")</f>
        <v/>
      </c>
      <c r="T29" s="145"/>
      <c r="U29" s="145"/>
      <c r="V29" s="239"/>
    </row>
    <row r="30" spans="1:22" s="4" customFormat="1" ht="13.5" customHeight="1" x14ac:dyDescent="0.2">
      <c r="A30" s="48">
        <v>20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21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22</v>
      </c>
      <c r="B32" s="40" t="s">
        <v>35</v>
      </c>
      <c r="C32" s="264"/>
      <c r="D32" s="264"/>
      <c r="E32" s="272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23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24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25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26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>
        <v>8</v>
      </c>
      <c r="M36" s="269"/>
      <c r="N36" s="269"/>
      <c r="O36" s="269"/>
      <c r="P36" s="269"/>
      <c r="Q36" s="55">
        <f t="shared" si="1"/>
        <v>8</v>
      </c>
      <c r="R36" s="56">
        <f>SUM(Q30:Q36)</f>
        <v>8</v>
      </c>
      <c r="S36" s="56" t="str">
        <f>IF((SUM(I30:I36)-40)&gt;0,IF($O$3="x",(SUM(I30:I36)-40)*1.5,""),"")</f>
        <v/>
      </c>
      <c r="T36" s="145"/>
      <c r="U36" s="145"/>
      <c r="V36" s="239" t="s">
        <v>178</v>
      </c>
    </row>
    <row r="37" spans="1:22" s="4" customFormat="1" ht="13.5" customHeight="1" x14ac:dyDescent="0.2">
      <c r="A37" s="48">
        <v>27</v>
      </c>
      <c r="B37" s="49" t="s">
        <v>33</v>
      </c>
      <c r="C37" s="270"/>
      <c r="D37" s="270"/>
      <c r="E37" s="270"/>
      <c r="F37" s="270"/>
      <c r="G37" s="270"/>
      <c r="H37" s="270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28</v>
      </c>
      <c r="B38" s="40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>
        <v>29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39">
        <v>30</v>
      </c>
      <c r="B40" s="40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39">
        <v>31</v>
      </c>
      <c r="B41" s="40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39"/>
      <c r="B42" s="43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/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56">
        <f>SUM(Q37:Q43)</f>
        <v>0</v>
      </c>
      <c r="S43" s="56" t="str">
        <f>IF((SUM(I37:I43)-40)&gt;0,IF($O$3="x",(SUM(I37:I43)-40)*1.5,""),"")</f>
        <v/>
      </c>
      <c r="T43" s="145"/>
      <c r="U43" s="145"/>
      <c r="V43" s="239"/>
    </row>
    <row r="44" spans="1:22" s="4" customFormat="1" x14ac:dyDescent="0.2">
      <c r="A44" s="48"/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33"/>
    </row>
    <row r="45" spans="1:22" s="4" customFormat="1" x14ac:dyDescent="0.2">
      <c r="A45" s="48"/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SUM(Q45)</f>
        <v>0</v>
      </c>
      <c r="S45" s="331"/>
      <c r="T45" s="326"/>
      <c r="U45" s="326"/>
      <c r="V45" s="334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8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80">
        <f>APRIL!J56</f>
        <v>0</v>
      </c>
      <c r="K51" s="80">
        <f>APRIL!K56</f>
        <v>66.59999999999998</v>
      </c>
      <c r="L51" s="247"/>
      <c r="N51" s="247" t="s">
        <v>55</v>
      </c>
      <c r="O51" s="84">
        <f>APRIL!O55</f>
        <v>16</v>
      </c>
      <c r="P51" s="84">
        <f>APRIL!P55</f>
        <v>0</v>
      </c>
      <c r="Q51" s="84">
        <f>APRIL!Q55</f>
        <v>120</v>
      </c>
      <c r="R51" s="66"/>
      <c r="S51" s="66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66.59999999999998</v>
      </c>
      <c r="L54" s="247"/>
      <c r="N54" s="247" t="s">
        <v>61</v>
      </c>
      <c r="O54" s="83">
        <f>SUM(L9:L45)</f>
        <v>8</v>
      </c>
      <c r="P54" s="83">
        <f>SUM(M9:M45)</f>
        <v>0</v>
      </c>
      <c r="Q54" s="83">
        <f>SUM(N9:N45)</f>
        <v>0</v>
      </c>
      <c r="R54" s="66"/>
      <c r="S54" s="66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28">
        <f>APRIL!J55</f>
        <v>0</v>
      </c>
      <c r="K55" s="228">
        <f>APRIL!K55</f>
        <v>6.66</v>
      </c>
      <c r="L55" s="67"/>
      <c r="N55" s="73" t="s">
        <v>64</v>
      </c>
      <c r="O55" s="81">
        <f>(+O51-O52+O53)-O54</f>
        <v>8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s="72" customFormat="1" ht="16.5" thickTop="1" thickBot="1" x14ac:dyDescent="0.3">
      <c r="A56" s="256"/>
      <c r="B56" s="410"/>
      <c r="C56" s="412" t="s">
        <v>62</v>
      </c>
      <c r="D56" s="412">
        <v>11</v>
      </c>
      <c r="E56" s="412">
        <v>264</v>
      </c>
      <c r="F56" s="249"/>
      <c r="G56" s="74"/>
      <c r="H56" s="74"/>
      <c r="I56" s="245" t="s">
        <v>66</v>
      </c>
      <c r="J56" s="81">
        <f>+J54+J55</f>
        <v>0</v>
      </c>
      <c r="K56" s="81">
        <f>+K54+K55</f>
        <v>73.259999999999977</v>
      </c>
      <c r="L56" s="74"/>
      <c r="M56" s="75"/>
      <c r="N56" s="75"/>
      <c r="O56" s="75"/>
      <c r="P56" s="75"/>
      <c r="Q56" s="75"/>
      <c r="R56" s="75"/>
      <c r="S56" s="75"/>
      <c r="T56" s="251"/>
    </row>
    <row r="57" spans="1:20" s="72" customFormat="1" ht="15.75" thickTop="1" x14ac:dyDescent="0.25">
      <c r="A57" s="254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51"/>
      <c r="S57" s="251"/>
      <c r="T57" s="255"/>
    </row>
    <row r="58" spans="1:20" s="251" customFormat="1" ht="15" x14ac:dyDescent="0.25">
      <c r="A58" s="254"/>
      <c r="B58" s="410"/>
      <c r="C58" s="412" t="s">
        <v>67</v>
      </c>
      <c r="D58" s="412">
        <v>16</v>
      </c>
      <c r="E58" s="412">
        <v>384</v>
      </c>
      <c r="I58" s="245"/>
      <c r="Q58" s="244"/>
      <c r="T58" s="255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7tgIkkzr7Wj33m7cx4gm3y4Yf+2vkkNonjN/dJkX13eOpdV3URFY2s4oHg5YoP17k1krp19QKEvgYU6d+jXYPw==" saltValue="d0H9uxPcuBiJIi/tD3NB5w==" spinCount="100000" sheet="1" selectLockedCells="1"/>
  <mergeCells count="33">
    <mergeCell ref="U6:U7"/>
    <mergeCell ref="V6:V7"/>
    <mergeCell ref="A59:S59"/>
    <mergeCell ref="Q6:Q7"/>
    <mergeCell ref="R6:R7"/>
    <mergeCell ref="A8:E8"/>
    <mergeCell ref="F8:H8"/>
    <mergeCell ref="K6:K7"/>
    <mergeCell ref="L6:L7"/>
    <mergeCell ref="C6:H6"/>
    <mergeCell ref="I6:I7"/>
    <mergeCell ref="J6:J7"/>
    <mergeCell ref="A47:S47"/>
    <mergeCell ref="A46:H46"/>
    <mergeCell ref="B50:E50"/>
    <mergeCell ref="J57:Q57"/>
    <mergeCell ref="A5:T5"/>
    <mergeCell ref="A6:A7"/>
    <mergeCell ref="B6:B7"/>
    <mergeCell ref="M6:M7"/>
    <mergeCell ref="N6:N7"/>
    <mergeCell ref="S6:S7"/>
    <mergeCell ref="O6:O7"/>
    <mergeCell ref="P6:P7"/>
    <mergeCell ref="T6:T7"/>
    <mergeCell ref="N4:O4"/>
    <mergeCell ref="R4:S4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17" bottom="0.19" header="0" footer="0"/>
  <pageSetup scale="6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59"/>
  <sheetViews>
    <sheetView view="pageBreakPreview" topLeftCell="A22" zoomScale="85" zoomScaleNormal="100" zoomScaleSheetLayoutView="85" workbookViewId="0">
      <selection activeCell="V29" sqref="V29"/>
    </sheetView>
  </sheetViews>
  <sheetFormatPr defaultColWidth="7.140625" defaultRowHeight="12.75" x14ac:dyDescent="0.25"/>
  <cols>
    <col min="1" max="1" width="5.28515625" style="19" customWidth="1"/>
    <col min="2" max="2" width="6" style="20" customWidth="1"/>
    <col min="3" max="8" width="7.140625" style="21" customWidth="1"/>
    <col min="9" max="9" width="8.5703125" style="21" customWidth="1"/>
    <col min="10" max="11" width="8.85546875" style="21" customWidth="1"/>
    <col min="12" max="12" width="9.7109375" style="21" bestFit="1" customWidth="1"/>
    <col min="13" max="13" width="8.85546875" style="21" customWidth="1"/>
    <col min="14" max="14" width="10.28515625" style="21" bestFit="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7.140625" style="22"/>
    <col min="22" max="22" width="13.7109375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94</v>
      </c>
      <c r="O4" s="467"/>
      <c r="P4" s="10" t="s">
        <v>11</v>
      </c>
      <c r="Q4" s="35">
        <f>JANUARY!Q4</f>
        <v>2023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0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480"/>
      <c r="S7" s="480"/>
      <c r="T7" s="492"/>
      <c r="U7" s="490"/>
      <c r="V7" s="491"/>
    </row>
    <row r="8" spans="1:33" s="4" customFormat="1" x14ac:dyDescent="0.2">
      <c r="A8" s="470" t="s">
        <v>95</v>
      </c>
      <c r="B8" s="504"/>
      <c r="C8" s="504"/>
      <c r="D8" s="504"/>
      <c r="E8" s="505"/>
      <c r="F8" s="473"/>
      <c r="G8" s="474"/>
      <c r="H8" s="475"/>
      <c r="I8" s="365">
        <f>MAY!I46</f>
        <v>0</v>
      </c>
      <c r="J8" s="365">
        <f>MAY!J46</f>
        <v>0</v>
      </c>
      <c r="K8" s="365">
        <f>MAY!K46</f>
        <v>0</v>
      </c>
      <c r="L8" s="365">
        <f>MAY!L46</f>
        <v>0</v>
      </c>
      <c r="M8" s="365">
        <f>MAY!M46</f>
        <v>0</v>
      </c>
      <c r="N8" s="365">
        <f>MAY!N46</f>
        <v>0</v>
      </c>
      <c r="O8" s="365">
        <f>MAY!O46</f>
        <v>0</v>
      </c>
      <c r="P8" s="365">
        <f>MAY!P46</f>
        <v>0</v>
      </c>
      <c r="Q8" s="365">
        <f>MAY!Q46</f>
        <v>0</v>
      </c>
      <c r="R8" s="366"/>
      <c r="S8" s="367"/>
      <c r="T8" s="368">
        <f>MAY!T46</f>
        <v>0</v>
      </c>
      <c r="U8" s="369">
        <f>MAY!U46</f>
        <v>0</v>
      </c>
      <c r="V8" s="359"/>
    </row>
    <row r="9" spans="1:33" s="4" customFormat="1" ht="12.2" customHeight="1" x14ac:dyDescent="0.2">
      <c r="A9" s="39"/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39"/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39"/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39"/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39"/>
      <c r="B13" s="40" t="s">
        <v>37</v>
      </c>
      <c r="C13" s="264"/>
      <c r="D13" s="264"/>
      <c r="E13" s="264"/>
      <c r="F13" s="264"/>
      <c r="G13" s="264"/>
      <c r="H13" s="264"/>
      <c r="I13" s="41">
        <f>(H13-G13+F13-E13+D13-C13)*24</f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39">
        <v>1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61"/>
      <c r="S14" s="42"/>
      <c r="T14" s="347"/>
      <c r="U14" s="353"/>
      <c r="V14" s="357"/>
    </row>
    <row r="15" spans="1:33" s="4" customFormat="1" ht="13.5" customHeight="1" thickBot="1" x14ac:dyDescent="0.25">
      <c r="A15" s="52">
        <v>2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374">
        <f>SUM(Q8:Q15)</f>
        <v>0</v>
      </c>
      <c r="S15" s="56" t="str">
        <f>IF((SUM(I8:I15)-40)&gt;0,IF($O$3="X",(SUM(I8:I15)-40)*1.5,""),"")</f>
        <v/>
      </c>
      <c r="T15" s="348"/>
      <c r="U15" s="354"/>
      <c r="V15" s="358"/>
    </row>
    <row r="16" spans="1:33" s="4" customFormat="1" ht="13.5" customHeight="1" x14ac:dyDescent="0.2">
      <c r="A16" s="48">
        <v>3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4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5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6</v>
      </c>
      <c r="B19" s="40" t="s">
        <v>36</v>
      </c>
      <c r="C19" s="264"/>
      <c r="D19" s="264"/>
      <c r="E19" s="264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7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8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9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/>
      <c r="M22" s="269"/>
      <c r="N22" s="269"/>
      <c r="O22" s="269"/>
      <c r="P22" s="269"/>
      <c r="Q22" s="55">
        <f t="shared" si="1"/>
        <v>0</v>
      </c>
      <c r="R22" s="374">
        <f>SUM(Q16:Q22)</f>
        <v>0</v>
      </c>
      <c r="S22" s="56" t="str">
        <f>IF((SUM(I16:I22)-40)&gt;0,IF($O$3="x",(SUM(I16:I22)-40)*1.5,""),"")</f>
        <v/>
      </c>
      <c r="T22" s="145"/>
      <c r="U22" s="145"/>
      <c r="V22" s="239"/>
    </row>
    <row r="23" spans="1:22" s="4" customFormat="1" ht="13.5" customHeight="1" x14ac:dyDescent="0.2">
      <c r="A23" s="48">
        <v>10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11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12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13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14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15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16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>
        <v>8</v>
      </c>
      <c r="M29" s="269"/>
      <c r="N29" s="269"/>
      <c r="O29" s="269"/>
      <c r="P29" s="269"/>
      <c r="Q29" s="55">
        <f t="shared" si="1"/>
        <v>8</v>
      </c>
      <c r="R29" s="374">
        <f>SUM(Q23:Q29)</f>
        <v>8</v>
      </c>
      <c r="S29" s="56" t="str">
        <f>IF((SUM(I23:I29)-40)&gt;0,IF($O$3="x",(SUM(I23:I29)-40)*1.5,""),"")</f>
        <v/>
      </c>
      <c r="T29" s="145"/>
      <c r="U29" s="145"/>
      <c r="V29" s="239" t="s">
        <v>179</v>
      </c>
    </row>
    <row r="30" spans="1:22" s="4" customFormat="1" ht="13.5" customHeight="1" x14ac:dyDescent="0.2">
      <c r="A30" s="48">
        <v>17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18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19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20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21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22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23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/>
      <c r="M36" s="269"/>
      <c r="N36" s="269"/>
      <c r="O36" s="269"/>
      <c r="P36" s="269"/>
      <c r="Q36" s="55">
        <f t="shared" si="1"/>
        <v>0</v>
      </c>
      <c r="R36" s="374">
        <f>SUM(Q30:Q36)</f>
        <v>0</v>
      </c>
      <c r="S36" s="56" t="str">
        <f>IF((SUM(I30:I36)-40)&gt;0,IF($O$3="x",(SUM(I30:I36)-40)*1.5,""),"")</f>
        <v/>
      </c>
      <c r="T36" s="145"/>
      <c r="U36" s="145"/>
      <c r="V36" s="239"/>
    </row>
    <row r="37" spans="1:22" s="4" customFormat="1" ht="13.5" customHeight="1" x14ac:dyDescent="0.2">
      <c r="A37" s="48">
        <v>24</v>
      </c>
      <c r="B37" s="49" t="s">
        <v>33</v>
      </c>
      <c r="C37" s="270"/>
      <c r="D37" s="270"/>
      <c r="E37" s="270"/>
      <c r="F37" s="270"/>
      <c r="G37" s="270"/>
      <c r="H37" s="270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25</v>
      </c>
      <c r="B38" s="40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>
        <v>26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47">
        <v>27</v>
      </c>
      <c r="B40" s="43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86">
        <v>28</v>
      </c>
      <c r="B41" s="88" t="s">
        <v>37</v>
      </c>
      <c r="C41" s="229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48">
        <v>29</v>
      </c>
      <c r="B42" s="87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>
        <v>30</v>
      </c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374">
        <f>SUM(Q37:Q43)</f>
        <v>0</v>
      </c>
      <c r="S43" s="56" t="str">
        <f>IF((SUM(I37:I43)-40)&gt;0,IF($O$3="x",(SUM(I37:I43)-40)*1.5,""),"")</f>
        <v/>
      </c>
      <c r="T43" s="145"/>
      <c r="U43" s="275"/>
      <c r="V43" s="239"/>
    </row>
    <row r="44" spans="1:22" s="4" customFormat="1" x14ac:dyDescent="0.2">
      <c r="A44" s="48"/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22"/>
    </row>
    <row r="45" spans="1:22" s="4" customFormat="1" x14ac:dyDescent="0.2">
      <c r="A45" s="47" t="s">
        <v>1</v>
      </c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75">
        <f>SUM(Q44:Q45)</f>
        <v>0</v>
      </c>
      <c r="S45" s="331"/>
      <c r="T45" s="326"/>
      <c r="U45" s="326"/>
      <c r="V45" s="323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8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24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I50" s="60"/>
      <c r="J50" s="34" t="s">
        <v>96</v>
      </c>
      <c r="K50" s="34" t="s">
        <v>97</v>
      </c>
      <c r="L50" s="61"/>
      <c r="N50" s="61"/>
      <c r="O50" s="62" t="s">
        <v>48</v>
      </c>
      <c r="P50" s="63" t="s">
        <v>49</v>
      </c>
      <c r="Q50" s="395" t="s">
        <v>50</v>
      </c>
      <c r="R50" s="243"/>
      <c r="S50" s="243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I51" s="245" t="s">
        <v>54</v>
      </c>
      <c r="J51" s="288">
        <f>MAY!J56</f>
        <v>0</v>
      </c>
      <c r="K51" s="288">
        <f>MAY!K56</f>
        <v>73.259999999999977</v>
      </c>
      <c r="L51" s="65"/>
      <c r="N51" s="247" t="s">
        <v>55</v>
      </c>
      <c r="O51" s="279">
        <f>MAY!O55</f>
        <v>8</v>
      </c>
      <c r="P51" s="279">
        <f>MAY!P55</f>
        <v>0</v>
      </c>
      <c r="Q51" s="279">
        <f>MAY!Q55</f>
        <v>120</v>
      </c>
      <c r="R51" s="243"/>
      <c r="S51" s="243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I52" s="245" t="s">
        <v>56</v>
      </c>
      <c r="J52" s="305">
        <v>0</v>
      </c>
      <c r="K52" s="305">
        <v>0</v>
      </c>
      <c r="L52" s="65"/>
      <c r="N52" s="247" t="s">
        <v>98</v>
      </c>
      <c r="O52" s="306">
        <v>0</v>
      </c>
      <c r="P52" s="307">
        <v>0</v>
      </c>
      <c r="Q52" s="306">
        <v>0</v>
      </c>
      <c r="R52" s="243"/>
      <c r="S52" s="243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I53" s="245" t="s">
        <v>58</v>
      </c>
      <c r="J53" s="261">
        <f>-SUM(J9:J45)</f>
        <v>0</v>
      </c>
      <c r="K53" s="261">
        <f>-SUM(K9:K45)</f>
        <v>0</v>
      </c>
      <c r="L53" s="65"/>
      <c r="N53" s="247" t="s">
        <v>99</v>
      </c>
      <c r="O53" s="308">
        <v>0</v>
      </c>
      <c r="P53" s="262">
        <f>SUM(S9:S45)</f>
        <v>0</v>
      </c>
      <c r="Q53" s="308">
        <v>0</v>
      </c>
      <c r="R53" s="243"/>
      <c r="S53" s="243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I54" s="91" t="s">
        <v>60</v>
      </c>
      <c r="J54" s="261">
        <f>SUM(J51:J53)</f>
        <v>0</v>
      </c>
      <c r="K54" s="261">
        <f>SUM(K51:K53)</f>
        <v>73.259999999999977</v>
      </c>
      <c r="L54" s="65"/>
      <c r="N54" s="247" t="s">
        <v>100</v>
      </c>
      <c r="O54" s="280">
        <f>SUM(L9:L45)</f>
        <v>8</v>
      </c>
      <c r="P54" s="280">
        <f>SUM(M9:M45)</f>
        <v>0</v>
      </c>
      <c r="Q54" s="280">
        <f>SUM(N9:N45)</f>
        <v>0</v>
      </c>
      <c r="R54" s="243"/>
      <c r="S54" s="243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I55" s="245" t="s">
        <v>63</v>
      </c>
      <c r="J55" s="278">
        <f>MAY!J55</f>
        <v>0</v>
      </c>
      <c r="K55" s="278">
        <f>MAY!K55</f>
        <v>6.66</v>
      </c>
      <c r="L55" s="95" t="s">
        <v>101</v>
      </c>
      <c r="N55" s="73" t="s">
        <v>64</v>
      </c>
      <c r="O55" s="281">
        <f>(+O51-O52+O53)-O54</f>
        <v>0</v>
      </c>
      <c r="P55" s="281">
        <f>(+P51-P52+P53)-P54</f>
        <v>0</v>
      </c>
      <c r="Q55" s="281">
        <f>(+Q51-Q52+Q53)-Q54</f>
        <v>120</v>
      </c>
      <c r="R55" s="243"/>
      <c r="S55" s="243"/>
      <c r="T55" s="243"/>
    </row>
    <row r="56" spans="1:20" s="72" customFormat="1" ht="16.5" thickTop="1" thickBot="1" x14ac:dyDescent="0.3">
      <c r="A56" s="256"/>
      <c r="B56" s="410"/>
      <c r="C56" s="412" t="s">
        <v>62</v>
      </c>
      <c r="D56" s="412">
        <v>11</v>
      </c>
      <c r="E56" s="412">
        <v>264</v>
      </c>
      <c r="F56" s="249"/>
      <c r="G56" s="251"/>
      <c r="H56" s="251"/>
      <c r="I56" s="245" t="s">
        <v>66</v>
      </c>
      <c r="J56" s="281">
        <f>+J54+J55</f>
        <v>0</v>
      </c>
      <c r="K56" s="281">
        <f>+K54+K55</f>
        <v>79.919999999999973</v>
      </c>
      <c r="L56" s="94">
        <f>IF(K56-E52&gt;0,IF(K56-E52&lt;80,K56-E52,80)/5,0)</f>
        <v>0</v>
      </c>
      <c r="M56" s="251"/>
      <c r="N56" s="251"/>
      <c r="O56" s="251"/>
      <c r="P56" s="74"/>
      <c r="Q56" s="75"/>
      <c r="R56" s="75"/>
      <c r="S56" s="75"/>
      <c r="T56" s="75"/>
    </row>
    <row r="57" spans="1:20" s="72" customFormat="1" ht="15.75" thickTop="1" x14ac:dyDescent="0.25">
      <c r="A57" s="254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51"/>
      <c r="S57" s="251"/>
      <c r="T57" s="251"/>
    </row>
    <row r="58" spans="1:20" s="251" customFormat="1" ht="15" x14ac:dyDescent="0.25">
      <c r="A58" s="254"/>
      <c r="B58" s="410"/>
      <c r="C58" s="412" t="s">
        <v>67</v>
      </c>
      <c r="D58" s="412">
        <v>16</v>
      </c>
      <c r="E58" s="412">
        <v>384</v>
      </c>
      <c r="I58" s="245"/>
      <c r="S58" s="245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Bo0HNxNgfWgxsnt0e5Lnp91CCAlDtiGft42GNBnGD72SNlEDNC+zFT9XnaKRQTelG0CpnVEHLLQoVtdriP8bCw==" saltValue="NDvRxIPH6d3T78WbDJ1MWw==" spinCount="100000" sheet="1" selectLockedCells="1"/>
  <mergeCells count="33">
    <mergeCell ref="U6:U7"/>
    <mergeCell ref="V6:V7"/>
    <mergeCell ref="A59:S59"/>
    <mergeCell ref="Q6:Q7"/>
    <mergeCell ref="R6:R7"/>
    <mergeCell ref="A8:E8"/>
    <mergeCell ref="F8:H8"/>
    <mergeCell ref="K6:K7"/>
    <mergeCell ref="L6:L7"/>
    <mergeCell ref="C6:H6"/>
    <mergeCell ref="I6:I7"/>
    <mergeCell ref="J6:J7"/>
    <mergeCell ref="A47:S47"/>
    <mergeCell ref="A46:H46"/>
    <mergeCell ref="B50:E50"/>
    <mergeCell ref="J57:Q57"/>
    <mergeCell ref="A5:T5"/>
    <mergeCell ref="A6:A7"/>
    <mergeCell ref="B6:B7"/>
    <mergeCell ref="M6:M7"/>
    <mergeCell ref="N6:N7"/>
    <mergeCell ref="S6:S7"/>
    <mergeCell ref="O6:O7"/>
    <mergeCell ref="P6:P7"/>
    <mergeCell ref="T6:T7"/>
    <mergeCell ref="N4:O4"/>
    <mergeCell ref="R4:S4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17" bottom="0.19" header="0" footer="0"/>
  <pageSetup scale="65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8"/>
  <sheetViews>
    <sheetView view="pageBreakPreview" zoomScale="60" zoomScaleNormal="90" workbookViewId="0">
      <selection activeCell="C3" sqref="C3:T3"/>
    </sheetView>
  </sheetViews>
  <sheetFormatPr defaultColWidth="9.140625" defaultRowHeight="12.75" x14ac:dyDescent="0.2"/>
  <cols>
    <col min="1" max="1" width="7.140625" style="92" customWidth="1"/>
    <col min="2" max="2" width="11.85546875" style="92" customWidth="1"/>
    <col min="3" max="3" width="4.85546875" style="92" customWidth="1"/>
    <col min="4" max="4" width="5.42578125" style="92" customWidth="1"/>
    <col min="5" max="5" width="9.140625" style="92"/>
    <col min="6" max="6" width="8.42578125" style="92" customWidth="1"/>
    <col min="7" max="7" width="6.42578125" style="92" customWidth="1"/>
    <col min="8" max="8" width="9" style="92" customWidth="1"/>
    <col min="9" max="9" width="4" style="92" customWidth="1"/>
    <col min="10" max="10" width="7.28515625" style="92" customWidth="1"/>
    <col min="11" max="11" width="9.140625" style="92"/>
    <col min="12" max="12" width="5" style="92" customWidth="1"/>
    <col min="13" max="13" width="4" style="92" customWidth="1"/>
    <col min="14" max="14" width="9.140625" style="92"/>
    <col min="15" max="15" width="4.85546875" style="92" customWidth="1"/>
    <col min="16" max="18" width="4" style="92" customWidth="1"/>
    <col min="19" max="19" width="6.5703125" style="92" customWidth="1"/>
    <col min="20" max="20" width="11.42578125" style="92" customWidth="1"/>
    <col min="21" max="16384" width="9.140625" style="92"/>
  </cols>
  <sheetData>
    <row r="1" spans="1:20" ht="17.25" customHeight="1" x14ac:dyDescent="0.3">
      <c r="A1" s="595" t="s">
        <v>102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</row>
    <row r="2" spans="1:20" ht="15.75" customHeight="1" thickBot="1" x14ac:dyDescent="0.35">
      <c r="A2" s="597" t="s">
        <v>103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</row>
    <row r="3" spans="1:20" ht="21.95" customHeight="1" x14ac:dyDescent="0.25">
      <c r="A3" s="598" t="s">
        <v>104</v>
      </c>
      <c r="B3" s="599"/>
      <c r="C3" s="600">
        <f>JUNE!D2</f>
        <v>0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2"/>
    </row>
    <row r="4" spans="1:20" ht="21.95" customHeight="1" x14ac:dyDescent="0.25">
      <c r="A4" s="603" t="s">
        <v>105</v>
      </c>
      <c r="B4" s="604"/>
      <c r="C4" s="604"/>
      <c r="D4" s="604"/>
      <c r="E4" s="24"/>
      <c r="F4" s="605"/>
      <c r="G4" s="606"/>
      <c r="H4" s="606"/>
      <c r="I4" s="606"/>
      <c r="J4" s="606"/>
      <c r="K4" s="606"/>
      <c r="L4" s="607" t="s">
        <v>106</v>
      </c>
      <c r="M4" s="608"/>
      <c r="N4" s="604"/>
      <c r="O4" s="609">
        <f>JUNE!K2</f>
        <v>0</v>
      </c>
      <c r="P4" s="609"/>
      <c r="Q4" s="609"/>
      <c r="R4" s="609"/>
      <c r="S4" s="609"/>
      <c r="T4" s="610"/>
    </row>
    <row r="5" spans="1:20" ht="48" customHeight="1" x14ac:dyDescent="0.2">
      <c r="A5" s="584" t="s">
        <v>107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6"/>
    </row>
    <row r="6" spans="1:20" s="27" customFormat="1" ht="30" customHeight="1" x14ac:dyDescent="0.2">
      <c r="A6" s="587" t="s">
        <v>108</v>
      </c>
      <c r="B6" s="588"/>
      <c r="C6" s="588"/>
      <c r="D6" s="589">
        <f>H10+H11+H12+H13+H14+H18+H19+H20+H23+H24+H25+H26</f>
        <v>0</v>
      </c>
      <c r="E6" s="590"/>
      <c r="F6" s="591" t="s">
        <v>109</v>
      </c>
      <c r="G6" s="592"/>
      <c r="H6" s="592"/>
      <c r="I6" s="592"/>
      <c r="J6" s="593" t="s">
        <v>110</v>
      </c>
      <c r="K6" s="594"/>
      <c r="L6" s="594"/>
      <c r="M6" s="594"/>
      <c r="N6" s="594"/>
      <c r="O6" s="594"/>
      <c r="P6" s="225"/>
      <c r="Q6" s="25" t="s">
        <v>111</v>
      </c>
      <c r="R6" s="226"/>
      <c r="S6" s="25" t="s">
        <v>112</v>
      </c>
      <c r="T6" s="26"/>
    </row>
    <row r="7" spans="1:20" s="27" customFormat="1" ht="8.25" customHeight="1" x14ac:dyDescent="0.2">
      <c r="A7" s="542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2"/>
    </row>
    <row r="8" spans="1:20" ht="18.75" customHeight="1" x14ac:dyDescent="0.25">
      <c r="A8" s="563" t="s">
        <v>113</v>
      </c>
      <c r="B8" s="564"/>
      <c r="C8" s="564"/>
      <c r="D8" s="564"/>
      <c r="E8" s="564"/>
      <c r="F8" s="564"/>
      <c r="G8" s="564"/>
      <c r="H8" s="564"/>
      <c r="I8" s="564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6"/>
    </row>
    <row r="9" spans="1:20" ht="18.75" customHeight="1" x14ac:dyDescent="0.2">
      <c r="A9" s="579" t="s">
        <v>114</v>
      </c>
      <c r="B9" s="580"/>
      <c r="C9" s="580"/>
      <c r="D9" s="406"/>
      <c r="E9" s="581" t="s">
        <v>115</v>
      </c>
      <c r="F9" s="580"/>
      <c r="G9" s="394"/>
      <c r="H9" s="407" t="s">
        <v>116</v>
      </c>
      <c r="I9" s="582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83"/>
    </row>
    <row r="10" spans="1:20" ht="17.100000000000001" customHeight="1" x14ac:dyDescent="0.25">
      <c r="A10" s="570"/>
      <c r="B10" s="571"/>
      <c r="C10" s="571"/>
      <c r="D10" s="404"/>
      <c r="E10" s="572"/>
      <c r="F10" s="572"/>
      <c r="G10" s="404"/>
      <c r="H10" s="89"/>
      <c r="I10" s="28"/>
      <c r="J10" s="556"/>
      <c r="K10" s="557"/>
      <c r="L10" s="557"/>
      <c r="M10" s="557"/>
      <c r="N10" s="557"/>
      <c r="O10" s="557"/>
      <c r="P10" s="557"/>
      <c r="Q10" s="557"/>
      <c r="R10" s="557"/>
      <c r="S10" s="557"/>
      <c r="T10" s="558"/>
    </row>
    <row r="11" spans="1:20" ht="17.100000000000001" customHeight="1" x14ac:dyDescent="0.25">
      <c r="A11" s="576"/>
      <c r="B11" s="577"/>
      <c r="C11" s="577"/>
      <c r="D11" s="404"/>
      <c r="E11" s="578"/>
      <c r="F11" s="578"/>
      <c r="G11" s="404"/>
      <c r="H11" s="89"/>
      <c r="I11" s="408"/>
      <c r="J11" s="556"/>
      <c r="K11" s="557"/>
      <c r="L11" s="557"/>
      <c r="M11" s="557"/>
      <c r="N11" s="557"/>
      <c r="O11" s="557"/>
      <c r="P11" s="557"/>
      <c r="Q11" s="557"/>
      <c r="R11" s="557"/>
      <c r="S11" s="557"/>
      <c r="T11" s="558"/>
    </row>
    <row r="12" spans="1:20" ht="17.100000000000001" customHeight="1" x14ac:dyDescent="0.25">
      <c r="A12" s="576"/>
      <c r="B12" s="577"/>
      <c r="C12" s="577"/>
      <c r="D12" s="404"/>
      <c r="E12" s="578"/>
      <c r="F12" s="578"/>
      <c r="G12" s="404"/>
      <c r="H12" s="89"/>
      <c r="I12" s="408"/>
      <c r="J12" s="556"/>
      <c r="K12" s="557"/>
      <c r="L12" s="557"/>
      <c r="M12" s="557"/>
      <c r="N12" s="557"/>
      <c r="O12" s="557"/>
      <c r="P12" s="557"/>
      <c r="Q12" s="557"/>
      <c r="R12" s="557"/>
      <c r="S12" s="557"/>
      <c r="T12" s="558"/>
    </row>
    <row r="13" spans="1:20" ht="17.100000000000001" customHeight="1" x14ac:dyDescent="0.25">
      <c r="A13" s="576"/>
      <c r="B13" s="577"/>
      <c r="C13" s="577"/>
      <c r="D13" s="404"/>
      <c r="E13" s="578"/>
      <c r="F13" s="578"/>
      <c r="G13" s="404"/>
      <c r="H13" s="89"/>
      <c r="I13" s="408"/>
      <c r="J13" s="556"/>
      <c r="K13" s="557"/>
      <c r="L13" s="557"/>
      <c r="M13" s="557"/>
      <c r="N13" s="557"/>
      <c r="O13" s="557"/>
      <c r="P13" s="557"/>
      <c r="Q13" s="557"/>
      <c r="R13" s="557"/>
      <c r="S13" s="557"/>
      <c r="T13" s="558"/>
    </row>
    <row r="14" spans="1:20" ht="17.100000000000001" customHeight="1" x14ac:dyDescent="0.25">
      <c r="A14" s="576"/>
      <c r="B14" s="577"/>
      <c r="C14" s="577"/>
      <c r="D14" s="404"/>
      <c r="E14" s="578"/>
      <c r="F14" s="578"/>
      <c r="G14" s="404"/>
      <c r="H14" s="89"/>
      <c r="I14" s="408"/>
      <c r="J14" s="556"/>
      <c r="K14" s="557"/>
      <c r="L14" s="557"/>
      <c r="M14" s="557"/>
      <c r="N14" s="557"/>
      <c r="O14" s="557"/>
      <c r="P14" s="557"/>
      <c r="Q14" s="557"/>
      <c r="R14" s="557"/>
      <c r="S14" s="557"/>
      <c r="T14" s="558"/>
    </row>
    <row r="15" spans="1:20" s="96" customFormat="1" ht="8.25" customHeight="1" x14ac:dyDescent="0.2">
      <c r="A15" s="567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9"/>
    </row>
    <row r="16" spans="1:20" ht="12" customHeight="1" x14ac:dyDescent="0.2">
      <c r="A16" s="563" t="s">
        <v>117</v>
      </c>
      <c r="B16" s="564"/>
      <c r="C16" s="564"/>
      <c r="D16" s="564"/>
      <c r="E16" s="564"/>
      <c r="F16" s="564"/>
      <c r="G16" s="564"/>
      <c r="H16" s="564"/>
      <c r="I16" s="564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6"/>
    </row>
    <row r="17" spans="1:20" ht="30.75" customHeight="1" x14ac:dyDescent="0.2">
      <c r="A17" s="573" t="s">
        <v>118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5"/>
    </row>
    <row r="18" spans="1:20" ht="17.100000000000001" customHeight="1" x14ac:dyDescent="0.25">
      <c r="A18" s="570"/>
      <c r="B18" s="571"/>
      <c r="C18" s="571"/>
      <c r="D18" s="404"/>
      <c r="E18" s="572"/>
      <c r="F18" s="572"/>
      <c r="G18" s="404"/>
      <c r="H18" s="89"/>
      <c r="I18" s="408"/>
      <c r="J18" s="556"/>
      <c r="K18" s="557"/>
      <c r="L18" s="557"/>
      <c r="M18" s="557"/>
      <c r="N18" s="557"/>
      <c r="O18" s="557"/>
      <c r="P18" s="557"/>
      <c r="Q18" s="557"/>
      <c r="R18" s="557"/>
      <c r="S18" s="557"/>
      <c r="T18" s="558"/>
    </row>
    <row r="19" spans="1:20" ht="17.100000000000001" customHeight="1" x14ac:dyDescent="0.25">
      <c r="A19" s="554"/>
      <c r="B19" s="555"/>
      <c r="C19" s="555"/>
      <c r="D19" s="29"/>
      <c r="E19" s="555"/>
      <c r="F19" s="555"/>
      <c r="G19" s="29"/>
      <c r="H19" s="90"/>
      <c r="I19" s="408"/>
      <c r="J19" s="556"/>
      <c r="K19" s="557"/>
      <c r="L19" s="557"/>
      <c r="M19" s="557"/>
      <c r="N19" s="557"/>
      <c r="O19" s="557"/>
      <c r="P19" s="557"/>
      <c r="Q19" s="557"/>
      <c r="R19" s="557"/>
      <c r="S19" s="557"/>
      <c r="T19" s="558"/>
    </row>
    <row r="20" spans="1:20" ht="17.100000000000001" customHeight="1" x14ac:dyDescent="0.25">
      <c r="A20" s="554"/>
      <c r="B20" s="555"/>
      <c r="C20" s="555"/>
      <c r="D20" s="29"/>
      <c r="E20" s="555"/>
      <c r="F20" s="555"/>
      <c r="G20" s="29"/>
      <c r="H20" s="90"/>
      <c r="I20" s="408"/>
      <c r="J20" s="556"/>
      <c r="K20" s="557"/>
      <c r="L20" s="557"/>
      <c r="M20" s="557"/>
      <c r="N20" s="557"/>
      <c r="O20" s="557"/>
      <c r="P20" s="557"/>
      <c r="Q20" s="557"/>
      <c r="R20" s="557"/>
      <c r="S20" s="557"/>
      <c r="T20" s="558"/>
    </row>
    <row r="21" spans="1:20" ht="6.75" customHeight="1" x14ac:dyDescent="0.2">
      <c r="A21" s="567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9"/>
    </row>
    <row r="22" spans="1:20" ht="12" customHeight="1" x14ac:dyDescent="0.25">
      <c r="A22" s="563" t="s">
        <v>119</v>
      </c>
      <c r="B22" s="564"/>
      <c r="C22" s="564"/>
      <c r="D22" s="564"/>
      <c r="E22" s="564"/>
      <c r="F22" s="564"/>
      <c r="G22" s="564"/>
      <c r="H22" s="564"/>
      <c r="I22" s="564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6"/>
    </row>
    <row r="23" spans="1:20" ht="17.100000000000001" customHeight="1" x14ac:dyDescent="0.25">
      <c r="A23" s="554"/>
      <c r="B23" s="555"/>
      <c r="C23" s="555"/>
      <c r="D23" s="93"/>
      <c r="E23" s="555"/>
      <c r="F23" s="555"/>
      <c r="G23" s="29"/>
      <c r="H23" s="90"/>
      <c r="I23" s="408"/>
      <c r="J23" s="556"/>
      <c r="K23" s="557"/>
      <c r="L23" s="557"/>
      <c r="M23" s="557"/>
      <c r="N23" s="557"/>
      <c r="O23" s="557"/>
      <c r="P23" s="557"/>
      <c r="Q23" s="557"/>
      <c r="R23" s="557"/>
      <c r="S23" s="557"/>
      <c r="T23" s="558"/>
    </row>
    <row r="24" spans="1:20" ht="17.100000000000001" customHeight="1" x14ac:dyDescent="0.25">
      <c r="A24" s="554"/>
      <c r="B24" s="555"/>
      <c r="C24" s="555"/>
      <c r="D24" s="29"/>
      <c r="E24" s="555"/>
      <c r="F24" s="555"/>
      <c r="G24" s="29"/>
      <c r="H24" s="90"/>
      <c r="I24" s="408"/>
      <c r="J24" s="556"/>
      <c r="K24" s="557"/>
      <c r="L24" s="557"/>
      <c r="M24" s="557"/>
      <c r="N24" s="557"/>
      <c r="O24" s="557"/>
      <c r="P24" s="557"/>
      <c r="Q24" s="557"/>
      <c r="R24" s="557"/>
      <c r="S24" s="557"/>
      <c r="T24" s="558"/>
    </row>
    <row r="25" spans="1:20" ht="17.100000000000001" customHeight="1" x14ac:dyDescent="0.25">
      <c r="A25" s="554"/>
      <c r="B25" s="555"/>
      <c r="C25" s="555"/>
      <c r="D25" s="29"/>
      <c r="E25" s="555"/>
      <c r="F25" s="555"/>
      <c r="G25" s="29"/>
      <c r="H25" s="90"/>
      <c r="I25" s="408"/>
      <c r="J25" s="556"/>
      <c r="K25" s="557"/>
      <c r="L25" s="557"/>
      <c r="M25" s="557"/>
      <c r="N25" s="557"/>
      <c r="O25" s="557"/>
      <c r="P25" s="557"/>
      <c r="Q25" s="557"/>
      <c r="R25" s="557"/>
      <c r="S25" s="557"/>
      <c r="T25" s="558"/>
    </row>
    <row r="26" spans="1:20" ht="17.100000000000001" customHeight="1" x14ac:dyDescent="0.25">
      <c r="A26" s="554"/>
      <c r="B26" s="555"/>
      <c r="C26" s="555"/>
      <c r="D26" s="29"/>
      <c r="E26" s="555"/>
      <c r="F26" s="555"/>
      <c r="G26" s="29"/>
      <c r="H26" s="90"/>
      <c r="I26" s="408"/>
      <c r="J26" s="556"/>
      <c r="K26" s="557"/>
      <c r="L26" s="557"/>
      <c r="M26" s="557"/>
      <c r="N26" s="557"/>
      <c r="O26" s="557"/>
      <c r="P26" s="557"/>
      <c r="Q26" s="557"/>
      <c r="R26" s="557"/>
      <c r="S26" s="557"/>
      <c r="T26" s="558"/>
    </row>
    <row r="27" spans="1:20" customFormat="1" ht="12.75" customHeight="1" x14ac:dyDescent="0.2">
      <c r="A27" s="559"/>
      <c r="B27" s="483"/>
      <c r="C27" s="483"/>
      <c r="D27" s="483"/>
      <c r="E27" s="483"/>
      <c r="F27" s="483"/>
      <c r="G27" s="483"/>
      <c r="H27" s="483"/>
      <c r="I27" s="483"/>
      <c r="J27" s="560" t="s">
        <v>120</v>
      </c>
      <c r="K27" s="560"/>
      <c r="L27" s="560"/>
      <c r="M27" s="560"/>
      <c r="N27" s="560"/>
      <c r="O27" s="560"/>
      <c r="P27" s="560"/>
      <c r="Q27" s="560"/>
      <c r="R27" s="560"/>
      <c r="S27" s="560"/>
      <c r="T27" s="561"/>
    </row>
    <row r="28" spans="1:20" ht="12" customHeight="1" x14ac:dyDescent="0.2">
      <c r="A28" s="559"/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562"/>
    </row>
    <row r="29" spans="1:20" ht="30" customHeight="1" thickBot="1" x14ac:dyDescent="0.4">
      <c r="A29" s="542" t="s">
        <v>121</v>
      </c>
      <c r="B29" s="543"/>
      <c r="C29" s="543"/>
      <c r="D29" s="544"/>
      <c r="E29" s="544"/>
      <c r="F29" s="544"/>
      <c r="G29" s="544"/>
      <c r="H29" s="544"/>
      <c r="I29" s="544"/>
      <c r="J29" s="544"/>
      <c r="K29" s="408" t="s">
        <v>122</v>
      </c>
      <c r="L29" s="545">
        <f ca="1">TODAY()</f>
        <v>44749</v>
      </c>
      <c r="M29" s="545"/>
      <c r="N29" s="545"/>
      <c r="O29" s="546" t="s">
        <v>123</v>
      </c>
      <c r="P29" s="547"/>
      <c r="Q29" s="547"/>
      <c r="R29" s="547"/>
      <c r="S29" s="547"/>
      <c r="T29" s="227"/>
    </row>
    <row r="30" spans="1:20" ht="15.75" customHeight="1" x14ac:dyDescent="0.25">
      <c r="A30" s="548" t="s">
        <v>124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50"/>
    </row>
    <row r="31" spans="1:20" ht="17.100000000000001" customHeight="1" x14ac:dyDescent="0.2">
      <c r="A31" s="105">
        <f>SUM(H10:H14)</f>
        <v>0</v>
      </c>
      <c r="B31" s="539" t="s">
        <v>46</v>
      </c>
      <c r="C31" s="540"/>
      <c r="D31" s="233"/>
      <c r="E31" s="531" t="s">
        <v>125</v>
      </c>
      <c r="F31" s="532"/>
      <c r="G31" s="233"/>
      <c r="H31" s="551" t="s">
        <v>126</v>
      </c>
      <c r="I31" s="552"/>
      <c r="J31" s="552"/>
      <c r="K31" s="552"/>
      <c r="L31" s="552"/>
      <c r="M31" s="553"/>
      <c r="N31" s="553"/>
      <c r="O31" s="235"/>
      <c r="P31" s="399" t="s">
        <v>127</v>
      </c>
      <c r="Q31" s="399"/>
      <c r="R31" s="399"/>
      <c r="S31" s="399"/>
      <c r="T31" s="97"/>
    </row>
    <row r="32" spans="1:20" ht="17.100000000000001" customHeight="1" x14ac:dyDescent="0.2">
      <c r="A32" s="106">
        <f>SUM(H18:H20)</f>
        <v>0</v>
      </c>
      <c r="B32" s="539" t="s">
        <v>47</v>
      </c>
      <c r="C32" s="540"/>
      <c r="D32" s="234"/>
      <c r="E32" s="541" t="s">
        <v>128</v>
      </c>
      <c r="F32" s="532"/>
      <c r="G32" s="234"/>
      <c r="H32" s="531" t="s">
        <v>129</v>
      </c>
      <c r="I32" s="532"/>
      <c r="J32" s="532"/>
      <c r="K32" s="532"/>
      <c r="L32" s="532"/>
      <c r="M32" s="532"/>
      <c r="N32" s="532"/>
      <c r="O32" s="236"/>
      <c r="P32" s="399" t="s">
        <v>130</v>
      </c>
      <c r="Q32" s="399"/>
      <c r="R32" s="399"/>
      <c r="S32" s="399"/>
      <c r="T32" s="97"/>
    </row>
    <row r="33" spans="1:20" ht="17.100000000000001" customHeight="1" x14ac:dyDescent="0.2">
      <c r="A33" s="231"/>
      <c r="B33" s="539" t="s">
        <v>131</v>
      </c>
      <c r="C33" s="540"/>
      <c r="D33" s="234"/>
      <c r="E33" s="541" t="s">
        <v>132</v>
      </c>
      <c r="F33" s="532"/>
      <c r="G33" s="234"/>
      <c r="H33" s="541" t="s">
        <v>133</v>
      </c>
      <c r="I33" s="532"/>
      <c r="J33" s="532"/>
      <c r="K33" s="532"/>
      <c r="L33" s="532"/>
      <c r="M33" s="532"/>
      <c r="N33" s="532"/>
      <c r="O33" s="236"/>
      <c r="P33" s="401" t="s">
        <v>134</v>
      </c>
      <c r="Q33" s="402"/>
      <c r="R33" s="402"/>
      <c r="S33" s="402"/>
      <c r="T33" s="98"/>
    </row>
    <row r="34" spans="1:20" ht="17.100000000000001" customHeight="1" x14ac:dyDescent="0.25">
      <c r="A34" s="231"/>
      <c r="B34" s="539" t="s">
        <v>135</v>
      </c>
      <c r="C34" s="540"/>
      <c r="D34" s="234"/>
      <c r="E34" s="541" t="s">
        <v>136</v>
      </c>
      <c r="F34" s="532"/>
      <c r="G34" s="234"/>
      <c r="H34" s="531" t="s">
        <v>50</v>
      </c>
      <c r="I34" s="532"/>
      <c r="J34" s="532"/>
      <c r="K34" s="532"/>
      <c r="L34" s="532"/>
      <c r="M34" s="532"/>
      <c r="N34" s="532"/>
      <c r="O34" s="236"/>
      <c r="P34" s="403" t="s">
        <v>137</v>
      </c>
      <c r="Q34" s="400"/>
      <c r="R34" s="400"/>
      <c r="S34" s="400"/>
      <c r="T34" s="99"/>
    </row>
    <row r="35" spans="1:20" ht="17.100000000000001" customHeight="1" x14ac:dyDescent="0.25">
      <c r="A35" s="232"/>
      <c r="B35" s="539" t="s">
        <v>138</v>
      </c>
      <c r="C35" s="540"/>
      <c r="D35" s="234"/>
      <c r="E35" s="541" t="s">
        <v>139</v>
      </c>
      <c r="F35" s="532"/>
      <c r="G35" s="234"/>
      <c r="H35" s="531" t="s">
        <v>140</v>
      </c>
      <c r="I35" s="532"/>
      <c r="J35" s="532"/>
      <c r="K35" s="532"/>
      <c r="L35" s="532"/>
      <c r="M35" s="532"/>
      <c r="N35" s="532"/>
      <c r="O35" s="100"/>
      <c r="P35" s="537"/>
      <c r="Q35" s="537"/>
      <c r="R35" s="537"/>
      <c r="S35" s="537"/>
      <c r="T35" s="538"/>
    </row>
    <row r="36" spans="1:20" ht="17.100000000000001" customHeight="1" x14ac:dyDescent="0.25">
      <c r="A36" s="232"/>
      <c r="B36" s="539" t="s">
        <v>141</v>
      </c>
      <c r="C36" s="540"/>
      <c r="D36" s="234"/>
      <c r="E36" s="541" t="s">
        <v>142</v>
      </c>
      <c r="F36" s="541"/>
      <c r="G36" s="234"/>
      <c r="H36" s="531" t="s">
        <v>143</v>
      </c>
      <c r="I36" s="532"/>
      <c r="J36" s="532"/>
      <c r="K36" s="532"/>
      <c r="L36" s="532"/>
      <c r="M36" s="532"/>
      <c r="N36" s="532"/>
      <c r="O36" s="101"/>
      <c r="P36" s="537"/>
      <c r="Q36" s="537"/>
      <c r="R36" s="537"/>
      <c r="S36" s="537"/>
      <c r="T36" s="538"/>
    </row>
    <row r="37" spans="1:20" ht="12" customHeight="1" x14ac:dyDescent="0.2">
      <c r="A37" s="396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102"/>
    </row>
    <row r="38" spans="1:20" ht="17.100000000000001" customHeight="1" x14ac:dyDescent="0.25">
      <c r="A38" s="506" t="s">
        <v>144</v>
      </c>
      <c r="B38" s="507"/>
      <c r="C38" s="507"/>
      <c r="D38" s="507"/>
      <c r="E38" s="507"/>
      <c r="F38" s="397"/>
      <c r="G38" s="530" t="s">
        <v>145</v>
      </c>
      <c r="H38" s="507"/>
      <c r="I38" s="507"/>
      <c r="J38" s="397"/>
      <c r="K38" s="530" t="s">
        <v>146</v>
      </c>
      <c r="L38" s="507"/>
      <c r="M38" s="507"/>
      <c r="N38" s="104" t="s">
        <v>147</v>
      </c>
      <c r="O38" s="531" t="s">
        <v>148</v>
      </c>
      <c r="P38" s="532"/>
      <c r="Q38" s="532"/>
      <c r="R38" s="532"/>
      <c r="S38" s="532"/>
      <c r="T38" s="533"/>
    </row>
    <row r="39" spans="1:20" ht="17.100000000000001" customHeight="1" x14ac:dyDescent="0.2">
      <c r="A39" s="527" t="s">
        <v>149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9"/>
    </row>
    <row r="40" spans="1:20" ht="17.100000000000001" customHeight="1" x14ac:dyDescent="0.25">
      <c r="A40" s="506" t="s">
        <v>150</v>
      </c>
      <c r="B40" s="507"/>
      <c r="C40" s="507"/>
      <c r="D40" s="507"/>
      <c r="E40" s="507"/>
      <c r="F40" s="397"/>
      <c r="G40" s="530" t="s">
        <v>151</v>
      </c>
      <c r="H40" s="507"/>
      <c r="I40" s="507"/>
      <c r="J40" s="397"/>
      <c r="K40" s="530" t="s">
        <v>152</v>
      </c>
      <c r="L40" s="507"/>
      <c r="M40" s="507"/>
      <c r="N40" s="104" t="s">
        <v>147</v>
      </c>
      <c r="O40" s="531" t="s">
        <v>148</v>
      </c>
      <c r="P40" s="532"/>
      <c r="Q40" s="532"/>
      <c r="R40" s="532"/>
      <c r="S40" s="532"/>
      <c r="T40" s="533"/>
    </row>
    <row r="41" spans="1:20" ht="17.100000000000001" customHeight="1" x14ac:dyDescent="0.2">
      <c r="A41" s="527" t="s">
        <v>153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9"/>
    </row>
    <row r="42" spans="1:20" ht="17.100000000000001" customHeight="1" x14ac:dyDescent="0.2">
      <c r="A42" s="526" t="s">
        <v>154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25"/>
    </row>
    <row r="43" spans="1:20" ht="17.100000000000001" customHeight="1" x14ac:dyDescent="0.25">
      <c r="A43" s="107"/>
      <c r="B43" s="509" t="s">
        <v>155</v>
      </c>
      <c r="C43" s="509"/>
      <c r="D43" s="509"/>
      <c r="E43" s="509"/>
      <c r="F43" s="509"/>
      <c r="G43" s="508"/>
      <c r="H43" s="510"/>
      <c r="I43" s="510"/>
      <c r="J43" s="510"/>
      <c r="K43" s="399" t="s">
        <v>156</v>
      </c>
      <c r="L43" s="403"/>
      <c r="M43" s="509"/>
      <c r="N43" s="507"/>
      <c r="O43" s="507"/>
      <c r="P43" s="507"/>
      <c r="Q43" s="507"/>
      <c r="R43" s="507"/>
      <c r="S43" s="507"/>
      <c r="T43" s="525"/>
    </row>
    <row r="44" spans="1:20" ht="17.100000000000001" customHeight="1" x14ac:dyDescent="0.25">
      <c r="A44" s="108"/>
      <c r="B44" s="509" t="s">
        <v>157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7"/>
      <c r="N44" s="507"/>
      <c r="O44" s="507"/>
      <c r="P44" s="507"/>
      <c r="Q44" s="507"/>
      <c r="R44" s="507"/>
      <c r="S44" s="507"/>
      <c r="T44" s="525"/>
    </row>
    <row r="45" spans="1:20" ht="17.100000000000001" customHeight="1" x14ac:dyDescent="0.25">
      <c r="A45" s="108"/>
      <c r="B45" s="509" t="s">
        <v>158</v>
      </c>
      <c r="C45" s="509"/>
      <c r="D45" s="509"/>
      <c r="E45" s="509"/>
      <c r="F45" s="509"/>
      <c r="G45" s="509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25"/>
    </row>
    <row r="46" spans="1:20" ht="17.100000000000001" customHeight="1" x14ac:dyDescent="0.25">
      <c r="A46" s="108"/>
      <c r="B46" s="398" t="s">
        <v>159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102"/>
    </row>
    <row r="47" spans="1:20" customFormat="1" ht="17.100000000000001" customHeight="1" x14ac:dyDescent="0.2">
      <c r="A47" s="534" t="s">
        <v>160</v>
      </c>
      <c r="B47" s="535"/>
      <c r="C47" s="535"/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5"/>
      <c r="T47" s="536"/>
    </row>
    <row r="48" spans="1:20" ht="17.100000000000001" customHeight="1" x14ac:dyDescent="0.25">
      <c r="A48" s="107"/>
      <c r="B48" s="509" t="s">
        <v>161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7"/>
      <c r="O48" s="507"/>
      <c r="P48" s="507"/>
      <c r="Q48" s="507"/>
      <c r="R48" s="507"/>
      <c r="S48" s="507"/>
      <c r="T48" s="525"/>
    </row>
    <row r="49" spans="1:20" ht="12" customHeight="1" x14ac:dyDescent="0.2">
      <c r="A49" s="506"/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25"/>
    </row>
    <row r="50" spans="1:20" ht="30" customHeight="1" x14ac:dyDescent="0.25">
      <c r="A50" s="506" t="s">
        <v>162</v>
      </c>
      <c r="B50" s="507"/>
      <c r="C50" s="508"/>
      <c r="D50" s="508"/>
      <c r="E50" s="508"/>
      <c r="F50" s="508"/>
      <c r="G50" s="508"/>
      <c r="H50" s="508"/>
      <c r="I50" s="508"/>
      <c r="J50" s="508"/>
      <c r="K50" s="508"/>
      <c r="L50" s="509" t="s">
        <v>122</v>
      </c>
      <c r="M50" s="507"/>
      <c r="N50" s="508"/>
      <c r="O50" s="510"/>
      <c r="P50" s="510"/>
      <c r="Q50" s="510"/>
      <c r="R50" s="510"/>
      <c r="S50" s="510"/>
      <c r="T50" s="511"/>
    </row>
    <row r="51" spans="1:20" ht="15.75" customHeight="1" x14ac:dyDescent="0.2">
      <c r="A51" s="396"/>
      <c r="B51" s="398"/>
      <c r="C51" s="512" t="s">
        <v>163</v>
      </c>
      <c r="D51" s="512"/>
      <c r="E51" s="512"/>
      <c r="F51" s="512"/>
      <c r="G51" s="512"/>
      <c r="H51" s="512"/>
      <c r="I51" s="512"/>
      <c r="J51" s="512"/>
      <c r="K51" s="512"/>
      <c r="L51" s="398"/>
      <c r="M51" s="398"/>
      <c r="N51" s="398"/>
      <c r="O51" s="398"/>
      <c r="P51" s="398"/>
      <c r="Q51" s="398"/>
      <c r="R51" s="398"/>
      <c r="S51" s="398"/>
      <c r="T51" s="102"/>
    </row>
    <row r="52" spans="1:20" ht="30" customHeight="1" x14ac:dyDescent="0.25">
      <c r="A52" s="506" t="s">
        <v>162</v>
      </c>
      <c r="B52" s="507"/>
      <c r="C52" s="508"/>
      <c r="D52" s="508"/>
      <c r="E52" s="508"/>
      <c r="F52" s="508"/>
      <c r="G52" s="508"/>
      <c r="H52" s="508"/>
      <c r="I52" s="508"/>
      <c r="J52" s="508"/>
      <c r="K52" s="508"/>
      <c r="L52" s="509" t="s">
        <v>122</v>
      </c>
      <c r="M52" s="507"/>
      <c r="N52" s="508"/>
      <c r="O52" s="510"/>
      <c r="P52" s="510"/>
      <c r="Q52" s="510"/>
      <c r="R52" s="510"/>
      <c r="S52" s="510"/>
      <c r="T52" s="511"/>
    </row>
    <row r="53" spans="1:20" ht="15.75" customHeight="1" x14ac:dyDescent="0.2">
      <c r="A53" s="396"/>
      <c r="B53" s="398"/>
      <c r="C53" s="512" t="s">
        <v>164</v>
      </c>
      <c r="D53" s="512"/>
      <c r="E53" s="512"/>
      <c r="F53" s="512"/>
      <c r="G53" s="512"/>
      <c r="H53" s="512"/>
      <c r="I53" s="512"/>
      <c r="J53" s="512"/>
      <c r="K53" s="512"/>
      <c r="L53" s="398"/>
      <c r="M53" s="398"/>
      <c r="N53" s="398"/>
      <c r="O53" s="398"/>
      <c r="P53" s="398"/>
      <c r="Q53" s="398"/>
      <c r="R53" s="398"/>
      <c r="S53" s="398"/>
      <c r="T53" s="102"/>
    </row>
    <row r="54" spans="1:20" ht="12.75" customHeight="1" x14ac:dyDescent="0.2">
      <c r="A54" s="506"/>
      <c r="B54" s="507"/>
      <c r="C54" s="507"/>
      <c r="D54" s="507"/>
      <c r="E54" s="507"/>
      <c r="F54" s="507"/>
      <c r="G54" s="507"/>
      <c r="H54" s="507"/>
      <c r="I54" s="507"/>
      <c r="J54" s="507"/>
      <c r="K54" s="513"/>
      <c r="L54" s="521"/>
      <c r="M54" s="522"/>
      <c r="N54" s="522"/>
      <c r="O54" s="522"/>
      <c r="P54" s="522"/>
      <c r="Q54" s="522"/>
      <c r="R54" s="522"/>
      <c r="S54" s="522"/>
      <c r="T54" s="523"/>
    </row>
    <row r="55" spans="1:20" ht="15.75" customHeight="1" x14ac:dyDescent="0.25">
      <c r="A55" s="396"/>
      <c r="B55" s="398"/>
      <c r="C55" s="103"/>
      <c r="D55" s="103"/>
      <c r="E55" s="103"/>
      <c r="F55" s="103"/>
      <c r="G55" s="103"/>
      <c r="H55" s="103"/>
      <c r="I55" s="103"/>
      <c r="J55" s="103"/>
      <c r="K55" s="103"/>
      <c r="L55" s="524" t="s">
        <v>165</v>
      </c>
      <c r="M55" s="509"/>
      <c r="N55" s="509"/>
      <c r="O55" s="508"/>
      <c r="P55" s="508"/>
      <c r="Q55" s="398"/>
      <c r="R55" s="509" t="s">
        <v>122</v>
      </c>
      <c r="S55" s="509"/>
      <c r="T55" s="109"/>
    </row>
    <row r="56" spans="1:20" ht="12.75" customHeight="1" x14ac:dyDescent="0.2">
      <c r="A56" s="506"/>
      <c r="B56" s="507"/>
      <c r="C56" s="507"/>
      <c r="D56" s="507"/>
      <c r="E56" s="507"/>
      <c r="F56" s="507"/>
      <c r="G56" s="507"/>
      <c r="H56" s="507"/>
      <c r="I56" s="507"/>
      <c r="J56" s="507"/>
      <c r="K56" s="513"/>
      <c r="L56" s="514"/>
      <c r="M56" s="515"/>
      <c r="N56" s="515"/>
      <c r="O56" s="515"/>
      <c r="P56" s="515"/>
      <c r="Q56" s="515"/>
      <c r="R56" s="515"/>
      <c r="S56" s="515"/>
      <c r="T56" s="516"/>
    </row>
    <row r="57" spans="1:20" ht="12.75" customHeight="1" thickBot="1" x14ac:dyDescent="0.25">
      <c r="A57" s="517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9"/>
    </row>
    <row r="58" spans="1:20" ht="17.25" customHeight="1" x14ac:dyDescent="0.25">
      <c r="A58" s="520" t="s">
        <v>166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</row>
  </sheetData>
  <sheetProtection algorithmName="SHA-512" hashValue="3p+lVLJe4lCi63Woci7qZPFFZPkEbuTWKBALSQ282T4deWPzhpcXc/kS+dxhAxl4KHUsSbgkjL2vsgBYSoczEg==" saltValue="Ikgvdu3tnby7OJHTyhmkBA==" spinCount="100000" sheet="1" objects="1" scenarios="1"/>
  <mergeCells count="128">
    <mergeCell ref="A5:T5"/>
    <mergeCell ref="A6:C6"/>
    <mergeCell ref="D6:E6"/>
    <mergeCell ref="F6:I6"/>
    <mergeCell ref="J6:O6"/>
    <mergeCell ref="A8:T8"/>
    <mergeCell ref="A1:T1"/>
    <mergeCell ref="A2:T2"/>
    <mergeCell ref="A3:B3"/>
    <mergeCell ref="C3:T3"/>
    <mergeCell ref="A4:D4"/>
    <mergeCell ref="F4:K4"/>
    <mergeCell ref="L4:N4"/>
    <mergeCell ref="O4:T4"/>
    <mergeCell ref="A7:T7"/>
    <mergeCell ref="A17:T17"/>
    <mergeCell ref="A16:T16"/>
    <mergeCell ref="A13:C13"/>
    <mergeCell ref="E13:F13"/>
    <mergeCell ref="A14:C14"/>
    <mergeCell ref="E14:F14"/>
    <mergeCell ref="A9:C9"/>
    <mergeCell ref="E9:F9"/>
    <mergeCell ref="I9:T9"/>
    <mergeCell ref="A10:C10"/>
    <mergeCell ref="E10:F10"/>
    <mergeCell ref="A11:C11"/>
    <mergeCell ref="E11:F11"/>
    <mergeCell ref="A12:C12"/>
    <mergeCell ref="E12:F12"/>
    <mergeCell ref="J10:T10"/>
    <mergeCell ref="J11:T11"/>
    <mergeCell ref="J12:T12"/>
    <mergeCell ref="J13:T13"/>
    <mergeCell ref="J14:T14"/>
    <mergeCell ref="A15:T15"/>
    <mergeCell ref="A21:T21"/>
    <mergeCell ref="A19:C19"/>
    <mergeCell ref="E19:F19"/>
    <mergeCell ref="J19:T19"/>
    <mergeCell ref="A20:C20"/>
    <mergeCell ref="E20:F20"/>
    <mergeCell ref="J20:T20"/>
    <mergeCell ref="A18:C18"/>
    <mergeCell ref="E18:F18"/>
    <mergeCell ref="J18:T18"/>
    <mergeCell ref="A22:T22"/>
    <mergeCell ref="A23:C23"/>
    <mergeCell ref="E23:F23"/>
    <mergeCell ref="A24:C24"/>
    <mergeCell ref="E24:F24"/>
    <mergeCell ref="A25:C25"/>
    <mergeCell ref="E25:F25"/>
    <mergeCell ref="J23:T23"/>
    <mergeCell ref="J24:T24"/>
    <mergeCell ref="J25:T25"/>
    <mergeCell ref="A29:C29"/>
    <mergeCell ref="D29:J29"/>
    <mergeCell ref="L29:N29"/>
    <mergeCell ref="O29:S29"/>
    <mergeCell ref="A30:T30"/>
    <mergeCell ref="B31:C31"/>
    <mergeCell ref="E31:F31"/>
    <mergeCell ref="H31:N31"/>
    <mergeCell ref="A26:C26"/>
    <mergeCell ref="E26:F26"/>
    <mergeCell ref="J26:T26"/>
    <mergeCell ref="A27:I27"/>
    <mergeCell ref="J27:T27"/>
    <mergeCell ref="A28:T28"/>
    <mergeCell ref="B34:C34"/>
    <mergeCell ref="E34:F34"/>
    <mergeCell ref="H34:N34"/>
    <mergeCell ref="B35:C35"/>
    <mergeCell ref="E35:F35"/>
    <mergeCell ref="H35:N35"/>
    <mergeCell ref="B32:C32"/>
    <mergeCell ref="E32:F32"/>
    <mergeCell ref="H32:N32"/>
    <mergeCell ref="B33:C33"/>
    <mergeCell ref="E33:F33"/>
    <mergeCell ref="H33:N33"/>
    <mergeCell ref="P35:T35"/>
    <mergeCell ref="B36:C36"/>
    <mergeCell ref="E36:F36"/>
    <mergeCell ref="H36:N36"/>
    <mergeCell ref="P36:T36"/>
    <mergeCell ref="A38:E38"/>
    <mergeCell ref="G38:I38"/>
    <mergeCell ref="K38:M38"/>
    <mergeCell ref="O38:T38"/>
    <mergeCell ref="M48:T48"/>
    <mergeCell ref="A49:T49"/>
    <mergeCell ref="A42:T42"/>
    <mergeCell ref="B43:F43"/>
    <mergeCell ref="G43:J43"/>
    <mergeCell ref="M43:T43"/>
    <mergeCell ref="B44:K44"/>
    <mergeCell ref="L44:T44"/>
    <mergeCell ref="A39:T39"/>
    <mergeCell ref="A40:E40"/>
    <mergeCell ref="G40:I40"/>
    <mergeCell ref="K40:M40"/>
    <mergeCell ref="O40:T40"/>
    <mergeCell ref="A41:T41"/>
    <mergeCell ref="B45:F45"/>
    <mergeCell ref="G45:T45"/>
    <mergeCell ref="A47:T47"/>
    <mergeCell ref="B48:L48"/>
    <mergeCell ref="A56:K56"/>
    <mergeCell ref="L56:T56"/>
    <mergeCell ref="A57:T57"/>
    <mergeCell ref="A58:T58"/>
    <mergeCell ref="C53:K53"/>
    <mergeCell ref="A54:K54"/>
    <mergeCell ref="L54:T54"/>
    <mergeCell ref="L55:N55"/>
    <mergeCell ref="O55:P55"/>
    <mergeCell ref="R55:S55"/>
    <mergeCell ref="A50:B50"/>
    <mergeCell ref="C50:K50"/>
    <mergeCell ref="L50:M50"/>
    <mergeCell ref="N50:T50"/>
    <mergeCell ref="C51:K51"/>
    <mergeCell ref="A52:B52"/>
    <mergeCell ref="C52:K52"/>
    <mergeCell ref="L52:M52"/>
    <mergeCell ref="N52:T52"/>
  </mergeCells>
  <pageMargins left="0.45" right="0.4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9"/>
  <sheetViews>
    <sheetView view="pageBreakPreview" topLeftCell="A6" zoomScale="70" zoomScaleNormal="100" zoomScaleSheetLayoutView="70" workbookViewId="0">
      <selection activeCell="J52" sqref="J52"/>
    </sheetView>
  </sheetViews>
  <sheetFormatPr defaultColWidth="7.140625" defaultRowHeight="12.75" x14ac:dyDescent="0.25"/>
  <cols>
    <col min="1" max="1" width="5.28515625" style="217" customWidth="1"/>
    <col min="2" max="2" width="5.28515625" style="218" customWidth="1"/>
    <col min="3" max="8" width="7.140625" style="216" customWidth="1"/>
    <col min="9" max="9" width="8.42578125" style="216" customWidth="1"/>
    <col min="10" max="11" width="8.85546875" style="216" customWidth="1"/>
    <col min="12" max="12" width="10.140625" style="216" bestFit="1" customWidth="1"/>
    <col min="13" max="13" width="8.85546875" style="216" customWidth="1"/>
    <col min="14" max="14" width="10.85546875" style="216" bestFit="1" customWidth="1"/>
    <col min="15" max="16" width="8.85546875" style="204" customWidth="1"/>
    <col min="17" max="17" width="8.85546875" style="214" customWidth="1"/>
    <col min="18" max="20" width="8.85546875" style="204" customWidth="1"/>
    <col min="21" max="21" width="9.42578125" style="204" customWidth="1"/>
    <col min="22" max="22" width="14.28515625" style="204" customWidth="1"/>
    <col min="23" max="23" width="15.7109375" style="204" customWidth="1"/>
    <col min="24" max="16384" width="7.140625" style="204"/>
  </cols>
  <sheetData>
    <row r="1" spans="1:32" s="158" customFormat="1" ht="24.95" customHeight="1" x14ac:dyDescent="0.2">
      <c r="A1" s="154" t="s">
        <v>0</v>
      </c>
      <c r="B1" s="155"/>
      <c r="C1" s="156"/>
      <c r="D1" s="157"/>
      <c r="E1" s="157"/>
      <c r="F1" s="157"/>
      <c r="G1" s="157"/>
      <c r="H1" s="157"/>
      <c r="I1" s="156"/>
      <c r="L1" s="156"/>
      <c r="M1" s="156"/>
      <c r="N1" s="159"/>
      <c r="O1" s="159"/>
      <c r="P1" s="157" t="s">
        <v>1</v>
      </c>
      <c r="Q1" s="159"/>
      <c r="R1" s="157"/>
      <c r="S1" s="160"/>
      <c r="T1" s="161"/>
    </row>
    <row r="2" spans="1:32" s="158" customFormat="1" ht="24.95" customHeight="1" x14ac:dyDescent="0.2">
      <c r="A2" s="416" t="s">
        <v>2</v>
      </c>
      <c r="B2" s="416"/>
      <c r="C2" s="416"/>
      <c r="D2" s="417">
        <f>JULY!D2</f>
        <v>0</v>
      </c>
      <c r="E2" s="417"/>
      <c r="F2" s="417"/>
      <c r="G2" s="417"/>
      <c r="H2" s="417"/>
      <c r="I2" s="419" t="s">
        <v>3</v>
      </c>
      <c r="J2" s="419"/>
      <c r="K2" s="420">
        <f>JULY!K2</f>
        <v>0</v>
      </c>
      <c r="L2" s="420"/>
      <c r="N2" s="158" t="s">
        <v>4</v>
      </c>
      <c r="O2" s="147" t="str">
        <f>IF(JULY!O2&gt;0,"X","")</f>
        <v/>
      </c>
      <c r="Q2" s="158" t="s">
        <v>5</v>
      </c>
      <c r="R2" s="147" t="str">
        <f>IF(JULY!R2&gt;0,"X","")</f>
        <v/>
      </c>
    </row>
    <row r="3" spans="1:32" s="158" customFormat="1" ht="18.75" customHeight="1" x14ac:dyDescent="0.2">
      <c r="A3" s="416"/>
      <c r="B3" s="416"/>
      <c r="C3" s="416"/>
      <c r="D3" s="418"/>
      <c r="E3" s="418"/>
      <c r="F3" s="418"/>
      <c r="G3" s="418"/>
      <c r="H3" s="418"/>
      <c r="I3" s="419"/>
      <c r="J3" s="419"/>
      <c r="K3" s="421"/>
      <c r="L3" s="421"/>
      <c r="N3" s="158" t="s">
        <v>6</v>
      </c>
      <c r="O3" s="147" t="str">
        <f>IF(JULY!O3&gt;0,"X","")</f>
        <v/>
      </c>
      <c r="Q3" s="198" t="s">
        <v>7</v>
      </c>
      <c r="R3" s="147" t="str">
        <f>IF(JULY!R3&gt;0,"X","")</f>
        <v/>
      </c>
      <c r="S3" s="164"/>
    </row>
    <row r="4" spans="1:32" s="158" customFormat="1" ht="24.95" customHeight="1" x14ac:dyDescent="0.2">
      <c r="A4" s="165" t="s">
        <v>8</v>
      </c>
      <c r="B4" s="165"/>
      <c r="C4" s="165"/>
      <c r="D4" s="425">
        <f>JULY!D4</f>
        <v>0</v>
      </c>
      <c r="E4" s="425"/>
      <c r="F4" s="425"/>
      <c r="G4" s="425"/>
      <c r="H4" s="425"/>
      <c r="I4" s="391" t="s">
        <v>3</v>
      </c>
      <c r="J4" s="166"/>
      <c r="K4" s="431">
        <f>JULY!K4</f>
        <v>0</v>
      </c>
      <c r="L4" s="431"/>
      <c r="M4" s="158" t="s">
        <v>9</v>
      </c>
      <c r="N4" s="432" t="s">
        <v>70</v>
      </c>
      <c r="O4" s="432"/>
      <c r="P4" s="159" t="s">
        <v>11</v>
      </c>
      <c r="Q4" s="132">
        <f>JULY!Q4</f>
        <v>2022</v>
      </c>
      <c r="R4" s="429" t="s">
        <v>12</v>
      </c>
      <c r="S4" s="449"/>
      <c r="T4" s="142"/>
    </row>
    <row r="5" spans="1:32" s="158" customFormat="1" ht="12.6" customHeight="1" thickBot="1" x14ac:dyDescent="0.25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167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169" customFormat="1" ht="56.25" customHeight="1" thickBot="1" x14ac:dyDescent="0.25">
      <c r="A6" s="450" t="s">
        <v>13</v>
      </c>
      <c r="B6" s="451" t="s">
        <v>14</v>
      </c>
      <c r="C6" s="452" t="s">
        <v>15</v>
      </c>
      <c r="D6" s="453"/>
      <c r="E6" s="453"/>
      <c r="F6" s="453"/>
      <c r="G6" s="453"/>
      <c r="H6" s="454"/>
      <c r="I6" s="455" t="s">
        <v>16</v>
      </c>
      <c r="J6" s="455" t="s">
        <v>17</v>
      </c>
      <c r="K6" s="455" t="s">
        <v>18</v>
      </c>
      <c r="L6" s="463" t="s">
        <v>19</v>
      </c>
      <c r="M6" s="446" t="s">
        <v>20</v>
      </c>
      <c r="N6" s="446" t="s">
        <v>21</v>
      </c>
      <c r="O6" s="455" t="s">
        <v>22</v>
      </c>
      <c r="P6" s="446" t="s">
        <v>71</v>
      </c>
      <c r="Q6" s="446" t="s">
        <v>24</v>
      </c>
      <c r="R6" s="433" t="s">
        <v>25</v>
      </c>
      <c r="S6" s="433" t="s">
        <v>72</v>
      </c>
      <c r="T6" s="446" t="s">
        <v>27</v>
      </c>
      <c r="U6" s="447" t="s">
        <v>28</v>
      </c>
      <c r="V6" s="447" t="s">
        <v>29</v>
      </c>
      <c r="W6" s="283"/>
      <c r="X6" s="283"/>
      <c r="Y6" s="283"/>
      <c r="Z6" s="283"/>
      <c r="AA6" s="283"/>
      <c r="AB6" s="283"/>
      <c r="AC6" s="283"/>
      <c r="AD6" s="283"/>
      <c r="AE6" s="283"/>
      <c r="AF6" s="283"/>
    </row>
    <row r="7" spans="1:32" s="169" customFormat="1" ht="12" x14ac:dyDescent="0.2">
      <c r="A7" s="450"/>
      <c r="B7" s="451"/>
      <c r="C7" s="199" t="s">
        <v>30</v>
      </c>
      <c r="D7" s="199" t="s">
        <v>31</v>
      </c>
      <c r="E7" s="199" t="s">
        <v>30</v>
      </c>
      <c r="F7" s="199" t="s">
        <v>31</v>
      </c>
      <c r="G7" s="199" t="s">
        <v>30</v>
      </c>
      <c r="H7" s="199" t="s">
        <v>31</v>
      </c>
      <c r="I7" s="455"/>
      <c r="J7" s="455"/>
      <c r="K7" s="455"/>
      <c r="L7" s="463"/>
      <c r="M7" s="446"/>
      <c r="N7" s="446"/>
      <c r="O7" s="455"/>
      <c r="P7" s="446"/>
      <c r="Q7" s="446"/>
      <c r="R7" s="433"/>
      <c r="S7" s="433"/>
      <c r="T7" s="446"/>
      <c r="U7" s="448"/>
      <c r="V7" s="448"/>
      <c r="W7" s="283"/>
      <c r="X7" s="283"/>
      <c r="Y7" s="283"/>
      <c r="Z7" s="283"/>
      <c r="AA7" s="283"/>
      <c r="AB7" s="283"/>
      <c r="AC7" s="283"/>
      <c r="AD7" s="283"/>
      <c r="AE7" s="283"/>
      <c r="AF7" s="283"/>
    </row>
    <row r="8" spans="1:32" s="169" customFormat="1" x14ac:dyDescent="0.2">
      <c r="A8" s="457" t="s">
        <v>73</v>
      </c>
      <c r="B8" s="458"/>
      <c r="C8" s="458"/>
      <c r="D8" s="458"/>
      <c r="E8" s="459"/>
      <c r="F8" s="460"/>
      <c r="G8" s="461"/>
      <c r="H8" s="462"/>
      <c r="I8" s="370">
        <f>JULY!I46</f>
        <v>0</v>
      </c>
      <c r="J8" s="370">
        <f>JULY!J46</f>
        <v>0</v>
      </c>
      <c r="K8" s="370">
        <f>JULY!K46</f>
        <v>0</v>
      </c>
      <c r="L8" s="370">
        <f>JULY!L46</f>
        <v>0</v>
      </c>
      <c r="M8" s="370">
        <f>JULY!M46</f>
        <v>0</v>
      </c>
      <c r="N8" s="370">
        <f>JULY!N46</f>
        <v>0</v>
      </c>
      <c r="O8" s="370">
        <f>JULY!O46</f>
        <v>0</v>
      </c>
      <c r="P8" s="370">
        <f>JULY!P46</f>
        <v>0</v>
      </c>
      <c r="Q8" s="370">
        <f>JULY!Q46</f>
        <v>0</v>
      </c>
      <c r="R8" s="380"/>
      <c r="S8" s="371"/>
      <c r="T8" s="372">
        <f>JULY!T46</f>
        <v>0</v>
      </c>
      <c r="U8" s="373">
        <f>JULY!U46</f>
        <v>0</v>
      </c>
      <c r="V8" s="349"/>
      <c r="W8" s="283"/>
      <c r="X8" s="283"/>
      <c r="Y8" s="283"/>
      <c r="Z8" s="283"/>
      <c r="AA8" s="283"/>
      <c r="AB8" s="283"/>
      <c r="AC8" s="283"/>
      <c r="AD8" s="283"/>
      <c r="AE8" s="283"/>
      <c r="AF8" s="283"/>
    </row>
    <row r="9" spans="1:32" s="169" customFormat="1" ht="12.2" customHeight="1" x14ac:dyDescent="0.2">
      <c r="A9" s="133"/>
      <c r="B9" s="134" t="s">
        <v>33</v>
      </c>
      <c r="C9" s="264"/>
      <c r="D9" s="264"/>
      <c r="E9" s="264"/>
      <c r="F9" s="264"/>
      <c r="G9" s="264"/>
      <c r="H9" s="264"/>
      <c r="I9" s="120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110">
        <f t="shared" ref="Q9:Q45" si="1">SUM(I9:P9)</f>
        <v>0</v>
      </c>
      <c r="R9" s="381"/>
      <c r="S9" s="111"/>
      <c r="T9" s="346"/>
      <c r="U9" s="352"/>
      <c r="V9" s="349"/>
      <c r="W9" s="283"/>
      <c r="X9" s="283"/>
      <c r="Y9" s="283"/>
      <c r="Z9" s="283"/>
      <c r="AA9" s="283"/>
      <c r="AB9" s="283"/>
      <c r="AC9" s="283"/>
      <c r="AD9" s="283"/>
      <c r="AE9" s="283"/>
      <c r="AF9" s="283"/>
    </row>
    <row r="10" spans="1:32" s="169" customFormat="1" ht="12.2" customHeight="1" x14ac:dyDescent="0.2">
      <c r="A10" s="133"/>
      <c r="B10" s="134" t="s">
        <v>34</v>
      </c>
      <c r="C10" s="264"/>
      <c r="D10" s="264"/>
      <c r="E10" s="264"/>
      <c r="F10" s="264"/>
      <c r="G10" s="264"/>
      <c r="H10" s="264"/>
      <c r="I10" s="120">
        <f t="shared" si="0"/>
        <v>0</v>
      </c>
      <c r="J10" s="263"/>
      <c r="K10" s="263"/>
      <c r="L10" s="263"/>
      <c r="M10" s="263"/>
      <c r="N10" s="265"/>
      <c r="O10" s="263"/>
      <c r="P10" s="263"/>
      <c r="Q10" s="110">
        <f t="shared" si="1"/>
        <v>0</v>
      </c>
      <c r="R10" s="381"/>
      <c r="S10" s="111"/>
      <c r="T10" s="346"/>
      <c r="U10" s="352"/>
      <c r="V10" s="349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</row>
    <row r="11" spans="1:32" s="169" customFormat="1" ht="12.2" customHeight="1" x14ac:dyDescent="0.2">
      <c r="A11" s="133">
        <v>1</v>
      </c>
      <c r="B11" s="134" t="s">
        <v>35</v>
      </c>
      <c r="C11" s="264"/>
      <c r="D11" s="264"/>
      <c r="E11" s="264"/>
      <c r="F11" s="264"/>
      <c r="G11" s="264"/>
      <c r="H11" s="264"/>
      <c r="I11" s="120">
        <f t="shared" si="0"/>
        <v>0</v>
      </c>
      <c r="J11" s="263"/>
      <c r="K11" s="263"/>
      <c r="L11" s="263"/>
      <c r="M11" s="263"/>
      <c r="N11" s="265"/>
      <c r="O11" s="263"/>
      <c r="P11" s="263"/>
      <c r="Q11" s="110">
        <f t="shared" si="1"/>
        <v>0</v>
      </c>
      <c r="R11" s="381"/>
      <c r="S11" s="111"/>
      <c r="T11" s="346"/>
      <c r="U11" s="352"/>
      <c r="V11" s="349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</row>
    <row r="12" spans="1:32" s="169" customFormat="1" ht="12.2" customHeight="1" x14ac:dyDescent="0.2">
      <c r="A12" s="133">
        <v>2</v>
      </c>
      <c r="B12" s="134" t="s">
        <v>36</v>
      </c>
      <c r="C12" s="264"/>
      <c r="D12" s="264"/>
      <c r="E12" s="264"/>
      <c r="F12" s="264"/>
      <c r="G12" s="264"/>
      <c r="H12" s="264"/>
      <c r="I12" s="120">
        <f t="shared" si="0"/>
        <v>0</v>
      </c>
      <c r="J12" s="263"/>
      <c r="K12" s="263"/>
      <c r="L12" s="263"/>
      <c r="M12" s="263"/>
      <c r="N12" s="265"/>
      <c r="O12" s="263"/>
      <c r="P12" s="263"/>
      <c r="Q12" s="110">
        <f t="shared" si="1"/>
        <v>0</v>
      </c>
      <c r="R12" s="378"/>
      <c r="S12" s="112"/>
      <c r="T12" s="347"/>
      <c r="U12" s="353"/>
      <c r="V12" s="350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</row>
    <row r="13" spans="1:32" s="169" customFormat="1" ht="12.2" customHeight="1" x14ac:dyDescent="0.2">
      <c r="A13" s="133">
        <v>3</v>
      </c>
      <c r="B13" s="134" t="s">
        <v>37</v>
      </c>
      <c r="C13" s="264"/>
      <c r="D13" s="264"/>
      <c r="E13" s="264"/>
      <c r="F13" s="264"/>
      <c r="G13" s="264"/>
      <c r="H13" s="264"/>
      <c r="I13" s="120">
        <f t="shared" si="0"/>
        <v>0</v>
      </c>
      <c r="J13" s="263"/>
      <c r="K13" s="263"/>
      <c r="L13" s="263"/>
      <c r="M13" s="263"/>
      <c r="N13" s="266"/>
      <c r="O13" s="263"/>
      <c r="P13" s="263"/>
      <c r="Q13" s="110">
        <f t="shared" si="1"/>
        <v>0</v>
      </c>
      <c r="R13" s="378"/>
      <c r="S13" s="112"/>
      <c r="T13" s="347"/>
      <c r="U13" s="353"/>
      <c r="V13" s="350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</row>
    <row r="14" spans="1:32" s="169" customFormat="1" ht="12.2" customHeight="1" x14ac:dyDescent="0.2">
      <c r="A14" s="133">
        <v>4</v>
      </c>
      <c r="B14" s="134" t="s">
        <v>38</v>
      </c>
      <c r="C14" s="264"/>
      <c r="D14" s="264"/>
      <c r="E14" s="264"/>
      <c r="F14" s="264"/>
      <c r="G14" s="264"/>
      <c r="H14" s="264"/>
      <c r="I14" s="120">
        <f t="shared" si="0"/>
        <v>0</v>
      </c>
      <c r="J14" s="263"/>
      <c r="K14" s="263"/>
      <c r="L14" s="263"/>
      <c r="M14" s="263"/>
      <c r="N14" s="267"/>
      <c r="O14" s="263"/>
      <c r="P14" s="263"/>
      <c r="Q14" s="110">
        <f t="shared" si="1"/>
        <v>0</v>
      </c>
      <c r="R14" s="378"/>
      <c r="S14" s="112"/>
      <c r="T14" s="347"/>
      <c r="U14" s="353"/>
      <c r="V14" s="350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</row>
    <row r="15" spans="1:32" s="169" customFormat="1" ht="13.5" customHeight="1" thickBot="1" x14ac:dyDescent="0.25">
      <c r="A15" s="140">
        <v>5</v>
      </c>
      <c r="B15" s="136" t="s">
        <v>39</v>
      </c>
      <c r="C15" s="268"/>
      <c r="D15" s="268"/>
      <c r="E15" s="268"/>
      <c r="F15" s="268"/>
      <c r="G15" s="268"/>
      <c r="H15" s="268"/>
      <c r="I15" s="121">
        <f t="shared" si="0"/>
        <v>0</v>
      </c>
      <c r="J15" s="269"/>
      <c r="K15" s="269"/>
      <c r="L15" s="269"/>
      <c r="M15" s="269"/>
      <c r="N15" s="269"/>
      <c r="O15" s="269"/>
      <c r="P15" s="269"/>
      <c r="Q15" s="113">
        <f t="shared" si="1"/>
        <v>0</v>
      </c>
      <c r="R15" s="114">
        <f>SUM(Q8:Q15)</f>
        <v>0</v>
      </c>
      <c r="S15" s="114" t="str">
        <f>IF((SUM(I8:I15)-40)&gt;0,IF($O$3="x",(SUM(I8:I15)-40)*1.5,""),"")</f>
        <v/>
      </c>
      <c r="T15" s="348"/>
      <c r="U15" s="354"/>
      <c r="V15" s="351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</row>
    <row r="16" spans="1:32" s="169" customFormat="1" ht="13.5" customHeight="1" x14ac:dyDescent="0.2">
      <c r="A16" s="148">
        <v>6</v>
      </c>
      <c r="B16" s="138" t="s">
        <v>33</v>
      </c>
      <c r="C16" s="270"/>
      <c r="D16" s="270"/>
      <c r="E16" s="270"/>
      <c r="F16" s="270"/>
      <c r="G16" s="270"/>
      <c r="H16" s="270"/>
      <c r="I16" s="122">
        <f t="shared" si="0"/>
        <v>0</v>
      </c>
      <c r="J16" s="271"/>
      <c r="K16" s="271"/>
      <c r="L16" s="271"/>
      <c r="M16" s="271"/>
      <c r="N16" s="271"/>
      <c r="O16" s="271"/>
      <c r="P16" s="271"/>
      <c r="Q16" s="115">
        <f t="shared" si="1"/>
        <v>0</v>
      </c>
      <c r="R16" s="377"/>
      <c r="S16" s="116"/>
      <c r="T16" s="146"/>
      <c r="U16" s="146"/>
      <c r="V16" s="240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</row>
    <row r="17" spans="1:22" s="169" customFormat="1" ht="13.5" customHeight="1" x14ac:dyDescent="0.2">
      <c r="A17" s="137">
        <v>7</v>
      </c>
      <c r="B17" s="134" t="s">
        <v>34</v>
      </c>
      <c r="C17" s="264"/>
      <c r="D17" s="264"/>
      <c r="E17" s="264"/>
      <c r="F17" s="264"/>
      <c r="G17" s="264"/>
      <c r="H17" s="264"/>
      <c r="I17" s="120">
        <f t="shared" si="0"/>
        <v>0</v>
      </c>
      <c r="J17" s="263"/>
      <c r="K17" s="263"/>
      <c r="L17" s="263"/>
      <c r="M17" s="263"/>
      <c r="N17" s="263"/>
      <c r="O17" s="263"/>
      <c r="P17" s="263"/>
      <c r="Q17" s="110">
        <f t="shared" si="1"/>
        <v>0</v>
      </c>
      <c r="R17" s="378"/>
      <c r="S17" s="112"/>
      <c r="T17" s="144"/>
      <c r="U17" s="144"/>
      <c r="V17" s="238"/>
    </row>
    <row r="18" spans="1:22" s="169" customFormat="1" ht="13.5" customHeight="1" x14ac:dyDescent="0.2">
      <c r="A18" s="133">
        <v>8</v>
      </c>
      <c r="B18" s="134" t="s">
        <v>35</v>
      </c>
      <c r="C18" s="264"/>
      <c r="D18" s="264"/>
      <c r="E18" s="272"/>
      <c r="F18" s="264"/>
      <c r="G18" s="264"/>
      <c r="H18" s="264"/>
      <c r="I18" s="120">
        <f t="shared" si="0"/>
        <v>0</v>
      </c>
      <c r="J18" s="263"/>
      <c r="K18" s="263"/>
      <c r="L18" s="263"/>
      <c r="M18" s="263"/>
      <c r="N18" s="263"/>
      <c r="O18" s="263"/>
      <c r="P18" s="263"/>
      <c r="Q18" s="110">
        <f t="shared" si="1"/>
        <v>0</v>
      </c>
      <c r="R18" s="378"/>
      <c r="S18" s="112"/>
      <c r="T18" s="144"/>
      <c r="U18" s="144"/>
      <c r="V18" s="238"/>
    </row>
    <row r="19" spans="1:22" s="169" customFormat="1" ht="13.5" customHeight="1" x14ac:dyDescent="0.2">
      <c r="A19" s="133">
        <v>9</v>
      </c>
      <c r="B19" s="134" t="s">
        <v>36</v>
      </c>
      <c r="C19" s="264"/>
      <c r="D19" s="264"/>
      <c r="E19" s="264"/>
      <c r="F19" s="264"/>
      <c r="G19" s="264"/>
      <c r="H19" s="264"/>
      <c r="I19" s="120">
        <f t="shared" si="0"/>
        <v>0</v>
      </c>
      <c r="J19" s="263"/>
      <c r="K19" s="263"/>
      <c r="L19" s="263"/>
      <c r="M19" s="263"/>
      <c r="N19" s="263"/>
      <c r="O19" s="263"/>
      <c r="P19" s="263"/>
      <c r="Q19" s="110">
        <f t="shared" si="1"/>
        <v>0</v>
      </c>
      <c r="R19" s="378"/>
      <c r="S19" s="112"/>
      <c r="T19" s="144"/>
      <c r="U19" s="144"/>
      <c r="V19" s="238"/>
    </row>
    <row r="20" spans="1:22" s="169" customFormat="1" ht="13.5" customHeight="1" x14ac:dyDescent="0.2">
      <c r="A20" s="133">
        <v>10</v>
      </c>
      <c r="B20" s="134" t="s">
        <v>37</v>
      </c>
      <c r="C20" s="264"/>
      <c r="D20" s="264"/>
      <c r="E20" s="264"/>
      <c r="F20" s="264"/>
      <c r="G20" s="264"/>
      <c r="H20" s="264"/>
      <c r="I20" s="120">
        <f t="shared" si="0"/>
        <v>0</v>
      </c>
      <c r="J20" s="263"/>
      <c r="K20" s="263"/>
      <c r="L20" s="263"/>
      <c r="M20" s="263"/>
      <c r="N20" s="273"/>
      <c r="O20" s="263"/>
      <c r="P20" s="263"/>
      <c r="Q20" s="110">
        <f t="shared" si="1"/>
        <v>0</v>
      </c>
      <c r="R20" s="378"/>
      <c r="S20" s="112"/>
      <c r="T20" s="144"/>
      <c r="U20" s="144"/>
      <c r="V20" s="238"/>
    </row>
    <row r="21" spans="1:22" s="169" customFormat="1" ht="13.5" customHeight="1" x14ac:dyDescent="0.2">
      <c r="A21" s="133">
        <v>11</v>
      </c>
      <c r="B21" s="134" t="s">
        <v>38</v>
      </c>
      <c r="C21" s="264"/>
      <c r="D21" s="264"/>
      <c r="E21" s="264"/>
      <c r="F21" s="264"/>
      <c r="G21" s="264"/>
      <c r="H21" s="264"/>
      <c r="I21" s="120">
        <f t="shared" si="0"/>
        <v>0</v>
      </c>
      <c r="J21" s="263"/>
      <c r="K21" s="263"/>
      <c r="L21" s="263"/>
      <c r="M21" s="263"/>
      <c r="N21" s="263"/>
      <c r="O21" s="263"/>
      <c r="P21" s="263"/>
      <c r="Q21" s="110">
        <f t="shared" si="1"/>
        <v>0</v>
      </c>
      <c r="R21" s="378"/>
      <c r="S21" s="112"/>
      <c r="T21" s="144"/>
      <c r="U21" s="144"/>
      <c r="V21" s="238"/>
    </row>
    <row r="22" spans="1:22" s="169" customFormat="1" ht="13.5" customHeight="1" thickBot="1" x14ac:dyDescent="0.25">
      <c r="A22" s="140">
        <v>12</v>
      </c>
      <c r="B22" s="136" t="s">
        <v>39</v>
      </c>
      <c r="C22" s="268"/>
      <c r="D22" s="268"/>
      <c r="E22" s="268"/>
      <c r="F22" s="268"/>
      <c r="G22" s="268"/>
      <c r="H22" s="268"/>
      <c r="I22" s="121">
        <f t="shared" si="0"/>
        <v>0</v>
      </c>
      <c r="J22" s="269"/>
      <c r="K22" s="269"/>
      <c r="L22" s="269"/>
      <c r="M22" s="269"/>
      <c r="N22" s="269"/>
      <c r="O22" s="269"/>
      <c r="P22" s="269"/>
      <c r="Q22" s="113">
        <f t="shared" si="1"/>
        <v>0</v>
      </c>
      <c r="R22" s="114">
        <f>SUM(Q16:Q22)</f>
        <v>0</v>
      </c>
      <c r="S22" s="114" t="str">
        <f>IF((SUM(I16:I22)-40)&gt;0,IF($O$3="x",(SUM(I16:I22)-40)*1.5,""),"")</f>
        <v/>
      </c>
      <c r="T22" s="145"/>
      <c r="U22" s="145"/>
      <c r="V22" s="239"/>
    </row>
    <row r="23" spans="1:22" s="169" customFormat="1" ht="13.5" customHeight="1" x14ac:dyDescent="0.2">
      <c r="A23" s="148">
        <v>13</v>
      </c>
      <c r="B23" s="138" t="s">
        <v>33</v>
      </c>
      <c r="C23" s="270"/>
      <c r="D23" s="270"/>
      <c r="E23" s="270"/>
      <c r="F23" s="270"/>
      <c r="G23" s="270"/>
      <c r="H23" s="270"/>
      <c r="I23" s="122">
        <f t="shared" si="0"/>
        <v>0</v>
      </c>
      <c r="J23" s="271"/>
      <c r="K23" s="271"/>
      <c r="L23" s="271"/>
      <c r="M23" s="271"/>
      <c r="N23" s="271"/>
      <c r="O23" s="271"/>
      <c r="P23" s="271"/>
      <c r="Q23" s="115">
        <f t="shared" si="1"/>
        <v>0</v>
      </c>
      <c r="R23" s="377"/>
      <c r="S23" s="116"/>
      <c r="T23" s="146"/>
      <c r="U23" s="146"/>
      <c r="V23" s="240"/>
    </row>
    <row r="24" spans="1:22" s="169" customFormat="1" ht="13.5" customHeight="1" x14ac:dyDescent="0.2">
      <c r="A24" s="137">
        <v>14</v>
      </c>
      <c r="B24" s="134" t="s">
        <v>34</v>
      </c>
      <c r="C24" s="264"/>
      <c r="D24" s="264"/>
      <c r="E24" s="264"/>
      <c r="F24" s="264"/>
      <c r="G24" s="264"/>
      <c r="H24" s="264"/>
      <c r="I24" s="120">
        <f t="shared" si="0"/>
        <v>0</v>
      </c>
      <c r="J24" s="263"/>
      <c r="K24" s="263"/>
      <c r="L24" s="263"/>
      <c r="M24" s="263"/>
      <c r="N24" s="263"/>
      <c r="O24" s="263"/>
      <c r="P24" s="263"/>
      <c r="Q24" s="110">
        <f t="shared" si="1"/>
        <v>0</v>
      </c>
      <c r="R24" s="378"/>
      <c r="S24" s="112"/>
      <c r="T24" s="144"/>
      <c r="U24" s="144"/>
      <c r="V24" s="238"/>
    </row>
    <row r="25" spans="1:22" s="169" customFormat="1" ht="13.5" customHeight="1" x14ac:dyDescent="0.2">
      <c r="A25" s="133">
        <v>15</v>
      </c>
      <c r="B25" s="134" t="s">
        <v>35</v>
      </c>
      <c r="C25" s="264"/>
      <c r="D25" s="264"/>
      <c r="E25" s="272"/>
      <c r="F25" s="264"/>
      <c r="G25" s="264"/>
      <c r="H25" s="264"/>
      <c r="I25" s="120">
        <f t="shared" si="0"/>
        <v>0</v>
      </c>
      <c r="J25" s="263"/>
      <c r="K25" s="263"/>
      <c r="L25" s="263"/>
      <c r="M25" s="263"/>
      <c r="N25" s="263"/>
      <c r="O25" s="263"/>
      <c r="P25" s="263"/>
      <c r="Q25" s="110">
        <f t="shared" si="1"/>
        <v>0</v>
      </c>
      <c r="R25" s="378"/>
      <c r="S25" s="112"/>
      <c r="T25" s="144"/>
      <c r="U25" s="144"/>
      <c r="V25" s="238"/>
    </row>
    <row r="26" spans="1:22" s="169" customFormat="1" ht="13.5" customHeight="1" x14ac:dyDescent="0.2">
      <c r="A26" s="133">
        <v>16</v>
      </c>
      <c r="B26" s="134" t="s">
        <v>36</v>
      </c>
      <c r="C26" s="264"/>
      <c r="D26" s="264"/>
      <c r="E26" s="272"/>
      <c r="F26" s="264"/>
      <c r="G26" s="264"/>
      <c r="H26" s="264"/>
      <c r="I26" s="120">
        <f t="shared" si="0"/>
        <v>0</v>
      </c>
      <c r="J26" s="263"/>
      <c r="K26" s="263"/>
      <c r="L26" s="263"/>
      <c r="M26" s="263"/>
      <c r="N26" s="263"/>
      <c r="O26" s="263"/>
      <c r="P26" s="263"/>
      <c r="Q26" s="110">
        <f t="shared" si="1"/>
        <v>0</v>
      </c>
      <c r="R26" s="378"/>
      <c r="S26" s="112"/>
      <c r="T26" s="144"/>
      <c r="U26" s="144"/>
      <c r="V26" s="238"/>
    </row>
    <row r="27" spans="1:22" s="169" customFormat="1" ht="13.5" customHeight="1" x14ac:dyDescent="0.2">
      <c r="A27" s="133">
        <v>17</v>
      </c>
      <c r="B27" s="134" t="s">
        <v>37</v>
      </c>
      <c r="C27" s="264"/>
      <c r="D27" s="264"/>
      <c r="E27" s="264"/>
      <c r="F27" s="264"/>
      <c r="G27" s="264"/>
      <c r="H27" s="264"/>
      <c r="I27" s="120">
        <f t="shared" si="0"/>
        <v>0</v>
      </c>
      <c r="J27" s="263"/>
      <c r="K27" s="263"/>
      <c r="L27" s="263"/>
      <c r="M27" s="263"/>
      <c r="N27" s="273"/>
      <c r="O27" s="263"/>
      <c r="P27" s="263"/>
      <c r="Q27" s="110">
        <f t="shared" si="1"/>
        <v>0</v>
      </c>
      <c r="R27" s="378"/>
      <c r="S27" s="112"/>
      <c r="T27" s="144"/>
      <c r="U27" s="144"/>
      <c r="V27" s="238"/>
    </row>
    <row r="28" spans="1:22" s="169" customFormat="1" ht="14.45" customHeight="1" x14ac:dyDescent="0.2">
      <c r="A28" s="133">
        <v>18</v>
      </c>
      <c r="B28" s="134" t="s">
        <v>38</v>
      </c>
      <c r="C28" s="264"/>
      <c r="D28" s="264"/>
      <c r="E28" s="264"/>
      <c r="F28" s="264"/>
      <c r="G28" s="264"/>
      <c r="H28" s="264"/>
      <c r="I28" s="120">
        <f t="shared" si="0"/>
        <v>0</v>
      </c>
      <c r="J28" s="263"/>
      <c r="K28" s="263"/>
      <c r="L28" s="263"/>
      <c r="M28" s="263"/>
      <c r="N28" s="263"/>
      <c r="O28" s="263"/>
      <c r="P28" s="263"/>
      <c r="Q28" s="110">
        <f t="shared" si="1"/>
        <v>0</v>
      </c>
      <c r="R28" s="378"/>
      <c r="S28" s="112"/>
      <c r="T28" s="144"/>
      <c r="U28" s="144"/>
      <c r="V28" s="238"/>
    </row>
    <row r="29" spans="1:22" s="169" customFormat="1" ht="13.5" customHeight="1" thickBot="1" x14ac:dyDescent="0.25">
      <c r="A29" s="140">
        <v>19</v>
      </c>
      <c r="B29" s="136" t="s">
        <v>39</v>
      </c>
      <c r="C29" s="268"/>
      <c r="D29" s="268"/>
      <c r="E29" s="268"/>
      <c r="F29" s="268"/>
      <c r="G29" s="268"/>
      <c r="H29" s="268"/>
      <c r="I29" s="121">
        <f t="shared" si="0"/>
        <v>0</v>
      </c>
      <c r="J29" s="269"/>
      <c r="K29" s="269"/>
      <c r="L29" s="269"/>
      <c r="M29" s="269"/>
      <c r="N29" s="269"/>
      <c r="O29" s="269"/>
      <c r="P29" s="269"/>
      <c r="Q29" s="113">
        <f t="shared" si="1"/>
        <v>0</v>
      </c>
      <c r="R29" s="114">
        <f>SUM(Q23:Q29)</f>
        <v>0</v>
      </c>
      <c r="S29" s="114" t="str">
        <f>IF((SUM(I23:I29)-40)&gt;0,IF($O$3="x",(SUM(I23:I29)-40)*1.5,""),"")</f>
        <v/>
      </c>
      <c r="T29" s="145"/>
      <c r="U29" s="145"/>
      <c r="V29" s="239"/>
    </row>
    <row r="30" spans="1:22" s="169" customFormat="1" ht="13.5" customHeight="1" x14ac:dyDescent="0.2">
      <c r="A30" s="148">
        <v>20</v>
      </c>
      <c r="B30" s="138" t="s">
        <v>33</v>
      </c>
      <c r="C30" s="270"/>
      <c r="D30" s="270"/>
      <c r="E30" s="270"/>
      <c r="F30" s="270"/>
      <c r="G30" s="270"/>
      <c r="H30" s="270"/>
      <c r="I30" s="122">
        <f t="shared" si="0"/>
        <v>0</v>
      </c>
      <c r="J30" s="271"/>
      <c r="K30" s="271"/>
      <c r="L30" s="271"/>
      <c r="M30" s="271"/>
      <c r="N30" s="271"/>
      <c r="O30" s="271"/>
      <c r="P30" s="271"/>
      <c r="Q30" s="115">
        <f t="shared" si="1"/>
        <v>0</v>
      </c>
      <c r="R30" s="377"/>
      <c r="S30" s="116"/>
      <c r="T30" s="146"/>
      <c r="U30" s="146"/>
      <c r="V30" s="240"/>
    </row>
    <row r="31" spans="1:22" s="169" customFormat="1" ht="13.5" customHeight="1" x14ac:dyDescent="0.2">
      <c r="A31" s="137">
        <v>21</v>
      </c>
      <c r="B31" s="134" t="s">
        <v>34</v>
      </c>
      <c r="C31" s="264"/>
      <c r="D31" s="264"/>
      <c r="E31" s="264"/>
      <c r="F31" s="264"/>
      <c r="G31" s="264"/>
      <c r="H31" s="264"/>
      <c r="I31" s="120">
        <f t="shared" si="0"/>
        <v>0</v>
      </c>
      <c r="J31" s="263"/>
      <c r="K31" s="263"/>
      <c r="L31" s="263"/>
      <c r="M31" s="263"/>
      <c r="N31" s="263"/>
      <c r="O31" s="263"/>
      <c r="P31" s="263"/>
      <c r="Q31" s="110">
        <f t="shared" si="1"/>
        <v>0</v>
      </c>
      <c r="R31" s="378"/>
      <c r="S31" s="112"/>
      <c r="T31" s="144"/>
      <c r="U31" s="144"/>
      <c r="V31" s="238"/>
    </row>
    <row r="32" spans="1:22" s="169" customFormat="1" ht="13.5" customHeight="1" x14ac:dyDescent="0.2">
      <c r="A32" s="133">
        <v>22</v>
      </c>
      <c r="B32" s="134" t="s">
        <v>35</v>
      </c>
      <c r="C32" s="264"/>
      <c r="D32" s="264"/>
      <c r="E32" s="264"/>
      <c r="F32" s="264"/>
      <c r="G32" s="264"/>
      <c r="H32" s="264"/>
      <c r="I32" s="120">
        <f t="shared" si="0"/>
        <v>0</v>
      </c>
      <c r="J32" s="263"/>
      <c r="K32" s="263"/>
      <c r="L32" s="263"/>
      <c r="M32" s="263"/>
      <c r="N32" s="263"/>
      <c r="O32" s="263"/>
      <c r="P32" s="263"/>
      <c r="Q32" s="110">
        <f t="shared" si="1"/>
        <v>0</v>
      </c>
      <c r="R32" s="378"/>
      <c r="S32" s="112"/>
      <c r="T32" s="144"/>
      <c r="U32" s="144"/>
      <c r="V32" s="238"/>
    </row>
    <row r="33" spans="1:22" s="169" customFormat="1" ht="13.5" customHeight="1" x14ac:dyDescent="0.2">
      <c r="A33" s="133">
        <v>23</v>
      </c>
      <c r="B33" s="134" t="s">
        <v>36</v>
      </c>
      <c r="C33" s="264"/>
      <c r="D33" s="264"/>
      <c r="E33" s="264"/>
      <c r="F33" s="264"/>
      <c r="G33" s="264"/>
      <c r="H33" s="264"/>
      <c r="I33" s="120">
        <f t="shared" si="0"/>
        <v>0</v>
      </c>
      <c r="J33" s="263"/>
      <c r="K33" s="263"/>
      <c r="L33" s="263"/>
      <c r="M33" s="263"/>
      <c r="N33" s="263"/>
      <c r="O33" s="263"/>
      <c r="P33" s="263"/>
      <c r="Q33" s="110">
        <f t="shared" si="1"/>
        <v>0</v>
      </c>
      <c r="R33" s="378"/>
      <c r="S33" s="112"/>
      <c r="T33" s="144"/>
      <c r="U33" s="144"/>
      <c r="V33" s="238"/>
    </row>
    <row r="34" spans="1:22" s="169" customFormat="1" ht="13.5" customHeight="1" x14ac:dyDescent="0.2">
      <c r="A34" s="133">
        <v>24</v>
      </c>
      <c r="B34" s="134" t="s">
        <v>37</v>
      </c>
      <c r="C34" s="264"/>
      <c r="D34" s="264"/>
      <c r="E34" s="264"/>
      <c r="F34" s="264"/>
      <c r="G34" s="264"/>
      <c r="H34" s="264"/>
      <c r="I34" s="120">
        <f t="shared" si="0"/>
        <v>0</v>
      </c>
      <c r="J34" s="263"/>
      <c r="K34" s="263"/>
      <c r="L34" s="263"/>
      <c r="M34" s="263"/>
      <c r="N34" s="273"/>
      <c r="O34" s="273"/>
      <c r="P34" s="273"/>
      <c r="Q34" s="110">
        <f t="shared" si="1"/>
        <v>0</v>
      </c>
      <c r="R34" s="378"/>
      <c r="S34" s="112"/>
      <c r="T34" s="144"/>
      <c r="U34" s="144"/>
      <c r="V34" s="238"/>
    </row>
    <row r="35" spans="1:22" s="169" customFormat="1" ht="13.5" customHeight="1" x14ac:dyDescent="0.2">
      <c r="A35" s="133">
        <v>25</v>
      </c>
      <c r="B35" s="134" t="s">
        <v>38</v>
      </c>
      <c r="C35" s="264"/>
      <c r="D35" s="264"/>
      <c r="E35" s="264"/>
      <c r="F35" s="264"/>
      <c r="G35" s="264"/>
      <c r="H35" s="264"/>
      <c r="I35" s="120">
        <f t="shared" si="0"/>
        <v>0</v>
      </c>
      <c r="J35" s="263"/>
      <c r="K35" s="263"/>
      <c r="L35" s="263"/>
      <c r="M35" s="263"/>
      <c r="N35" s="263"/>
      <c r="O35" s="263"/>
      <c r="P35" s="263"/>
      <c r="Q35" s="110">
        <f t="shared" si="1"/>
        <v>0</v>
      </c>
      <c r="R35" s="378"/>
      <c r="S35" s="112"/>
      <c r="T35" s="144"/>
      <c r="U35" s="144"/>
      <c r="V35" s="238"/>
    </row>
    <row r="36" spans="1:22" s="169" customFormat="1" ht="13.5" customHeight="1" thickBot="1" x14ac:dyDescent="0.25">
      <c r="A36" s="140">
        <v>26</v>
      </c>
      <c r="B36" s="136" t="s">
        <v>39</v>
      </c>
      <c r="C36" s="268"/>
      <c r="D36" s="268"/>
      <c r="E36" s="268"/>
      <c r="F36" s="268"/>
      <c r="G36" s="268"/>
      <c r="H36" s="268"/>
      <c r="I36" s="121">
        <f t="shared" si="0"/>
        <v>0</v>
      </c>
      <c r="J36" s="269"/>
      <c r="K36" s="269"/>
      <c r="L36" s="269"/>
      <c r="M36" s="269"/>
      <c r="N36" s="269"/>
      <c r="O36" s="269"/>
      <c r="P36" s="269"/>
      <c r="Q36" s="113">
        <f t="shared" si="1"/>
        <v>0</v>
      </c>
      <c r="R36" s="114">
        <f>SUM(Q30:Q36)</f>
        <v>0</v>
      </c>
      <c r="S36" s="114" t="str">
        <f>IF((SUM(I30:I36)-40)&gt;0,IF($O$3="x",(SUM(I30:I36)-40)*1.5,""),"")</f>
        <v/>
      </c>
      <c r="T36" s="145"/>
      <c r="U36" s="145"/>
      <c r="V36" s="239"/>
    </row>
    <row r="37" spans="1:22" s="169" customFormat="1" ht="13.5" customHeight="1" x14ac:dyDescent="0.2">
      <c r="A37" s="148">
        <v>27</v>
      </c>
      <c r="B37" s="138" t="s">
        <v>33</v>
      </c>
      <c r="C37" s="270"/>
      <c r="D37" s="270"/>
      <c r="E37" s="270"/>
      <c r="F37" s="270"/>
      <c r="G37" s="270"/>
      <c r="H37" s="270"/>
      <c r="I37" s="122">
        <f t="shared" si="0"/>
        <v>0</v>
      </c>
      <c r="J37" s="271"/>
      <c r="K37" s="271"/>
      <c r="L37" s="271"/>
      <c r="M37" s="271"/>
      <c r="N37" s="271"/>
      <c r="O37" s="271"/>
      <c r="P37" s="271"/>
      <c r="Q37" s="115">
        <f t="shared" si="1"/>
        <v>0</v>
      </c>
      <c r="R37" s="377"/>
      <c r="S37" s="116"/>
      <c r="T37" s="146"/>
      <c r="U37" s="146"/>
      <c r="V37" s="240"/>
    </row>
    <row r="38" spans="1:22" s="169" customFormat="1" ht="13.5" customHeight="1" x14ac:dyDescent="0.2">
      <c r="A38" s="137">
        <v>28</v>
      </c>
      <c r="B38" s="134" t="s">
        <v>34</v>
      </c>
      <c r="C38" s="264"/>
      <c r="D38" s="264"/>
      <c r="E38" s="264"/>
      <c r="F38" s="264"/>
      <c r="G38" s="264"/>
      <c r="H38" s="264"/>
      <c r="I38" s="120">
        <f t="shared" si="0"/>
        <v>0</v>
      </c>
      <c r="J38" s="263"/>
      <c r="K38" s="263"/>
      <c r="L38" s="263"/>
      <c r="M38" s="263"/>
      <c r="N38" s="263"/>
      <c r="O38" s="263"/>
      <c r="P38" s="263"/>
      <c r="Q38" s="110">
        <f t="shared" si="1"/>
        <v>0</v>
      </c>
      <c r="R38" s="378"/>
      <c r="S38" s="112"/>
      <c r="T38" s="144"/>
      <c r="U38" s="144"/>
      <c r="V38" s="238"/>
    </row>
    <row r="39" spans="1:22" s="169" customFormat="1" ht="13.5" customHeight="1" x14ac:dyDescent="0.2">
      <c r="A39" s="133">
        <v>29</v>
      </c>
      <c r="B39" s="134" t="s">
        <v>35</v>
      </c>
      <c r="C39" s="264"/>
      <c r="D39" s="264"/>
      <c r="E39" s="272"/>
      <c r="F39" s="264"/>
      <c r="G39" s="264"/>
      <c r="H39" s="264"/>
      <c r="I39" s="120">
        <f t="shared" si="0"/>
        <v>0</v>
      </c>
      <c r="J39" s="263"/>
      <c r="K39" s="263"/>
      <c r="L39" s="263"/>
      <c r="M39" s="263"/>
      <c r="N39" s="263"/>
      <c r="O39" s="263"/>
      <c r="P39" s="263"/>
      <c r="Q39" s="110">
        <f t="shared" si="1"/>
        <v>0</v>
      </c>
      <c r="R39" s="378"/>
      <c r="S39" s="112"/>
      <c r="T39" s="144"/>
      <c r="U39" s="144"/>
      <c r="V39" s="238"/>
    </row>
    <row r="40" spans="1:22" s="169" customFormat="1" ht="12.75" customHeight="1" x14ac:dyDescent="0.2">
      <c r="A40" s="133">
        <v>30</v>
      </c>
      <c r="B40" s="134" t="s">
        <v>36</v>
      </c>
      <c r="C40" s="264"/>
      <c r="D40" s="264"/>
      <c r="E40" s="264"/>
      <c r="F40" s="264"/>
      <c r="G40" s="264"/>
      <c r="H40" s="264"/>
      <c r="I40" s="120">
        <f t="shared" si="0"/>
        <v>0</v>
      </c>
      <c r="J40" s="263"/>
      <c r="K40" s="263"/>
      <c r="L40" s="263"/>
      <c r="M40" s="263"/>
      <c r="N40" s="263"/>
      <c r="O40" s="263"/>
      <c r="P40" s="263"/>
      <c r="Q40" s="110">
        <f t="shared" si="1"/>
        <v>0</v>
      </c>
      <c r="R40" s="378"/>
      <c r="S40" s="112"/>
      <c r="T40" s="144"/>
      <c r="U40" s="144"/>
      <c r="V40" s="238"/>
    </row>
    <row r="41" spans="1:22" s="169" customFormat="1" ht="13.5" customHeight="1" x14ac:dyDescent="0.2">
      <c r="A41" s="133">
        <v>31</v>
      </c>
      <c r="B41" s="134" t="s">
        <v>37</v>
      </c>
      <c r="C41" s="264"/>
      <c r="D41" s="264"/>
      <c r="E41" s="264"/>
      <c r="F41" s="264"/>
      <c r="G41" s="264"/>
      <c r="H41" s="264"/>
      <c r="I41" s="120">
        <f t="shared" si="0"/>
        <v>0</v>
      </c>
      <c r="J41" s="263"/>
      <c r="K41" s="263"/>
      <c r="L41" s="263"/>
      <c r="M41" s="263"/>
      <c r="N41" s="273"/>
      <c r="O41" s="263"/>
      <c r="P41" s="263"/>
      <c r="Q41" s="110">
        <f t="shared" si="1"/>
        <v>0</v>
      </c>
      <c r="R41" s="378"/>
      <c r="S41" s="112"/>
      <c r="T41" s="144"/>
      <c r="U41" s="144"/>
      <c r="V41" s="238"/>
    </row>
    <row r="42" spans="1:22" s="169" customFormat="1" ht="14.25" customHeight="1" x14ac:dyDescent="0.2">
      <c r="A42" s="133"/>
      <c r="B42" s="139" t="s">
        <v>38</v>
      </c>
      <c r="C42" s="264"/>
      <c r="D42" s="264"/>
      <c r="E42" s="274"/>
      <c r="F42" s="274"/>
      <c r="G42" s="274"/>
      <c r="H42" s="264"/>
      <c r="I42" s="123">
        <f t="shared" si="0"/>
        <v>0</v>
      </c>
      <c r="J42" s="265"/>
      <c r="K42" s="265"/>
      <c r="L42" s="265"/>
      <c r="M42" s="265"/>
      <c r="N42" s="265"/>
      <c r="O42" s="265"/>
      <c r="P42" s="265"/>
      <c r="Q42" s="117">
        <f t="shared" si="1"/>
        <v>0</v>
      </c>
      <c r="R42" s="379"/>
      <c r="S42" s="118"/>
      <c r="T42" s="275"/>
      <c r="U42" s="275"/>
      <c r="V42" s="241"/>
    </row>
    <row r="43" spans="1:22" s="169" customFormat="1" ht="13.5" thickBot="1" x14ac:dyDescent="0.25">
      <c r="A43" s="135"/>
      <c r="B43" s="136" t="s">
        <v>39</v>
      </c>
      <c r="C43" s="268"/>
      <c r="D43" s="268"/>
      <c r="E43" s="268"/>
      <c r="F43" s="268"/>
      <c r="G43" s="268"/>
      <c r="H43" s="268"/>
      <c r="I43" s="121">
        <f t="shared" si="0"/>
        <v>0</v>
      </c>
      <c r="J43" s="269"/>
      <c r="K43" s="269"/>
      <c r="L43" s="269"/>
      <c r="M43" s="269"/>
      <c r="N43" s="269"/>
      <c r="O43" s="269"/>
      <c r="P43" s="269"/>
      <c r="Q43" s="113">
        <f t="shared" si="1"/>
        <v>0</v>
      </c>
      <c r="R43" s="114">
        <f>SUM(Q37:Q43)</f>
        <v>0</v>
      </c>
      <c r="S43" s="114" t="s">
        <v>74</v>
      </c>
      <c r="T43" s="145"/>
      <c r="U43" s="145"/>
      <c r="V43" s="239"/>
    </row>
    <row r="44" spans="1:22" s="169" customFormat="1" x14ac:dyDescent="0.2">
      <c r="A44" s="149"/>
      <c r="B44" s="138" t="s">
        <v>33</v>
      </c>
      <c r="C44" s="270"/>
      <c r="D44" s="270"/>
      <c r="E44" s="276"/>
      <c r="F44" s="276"/>
      <c r="G44" s="276"/>
      <c r="H44" s="276"/>
      <c r="I44" s="124">
        <f t="shared" si="0"/>
        <v>0</v>
      </c>
      <c r="J44" s="277"/>
      <c r="K44" s="277"/>
      <c r="L44" s="277"/>
      <c r="M44" s="277"/>
      <c r="N44" s="277"/>
      <c r="O44" s="277"/>
      <c r="P44" s="277"/>
      <c r="Q44" s="119">
        <f t="shared" si="1"/>
        <v>0</v>
      </c>
      <c r="R44" s="376"/>
      <c r="S44" s="344"/>
      <c r="T44" s="325"/>
      <c r="U44" s="325"/>
      <c r="V44" s="333"/>
    </row>
    <row r="45" spans="1:22" s="169" customFormat="1" x14ac:dyDescent="0.2">
      <c r="A45" s="150"/>
      <c r="B45" s="151" t="s">
        <v>34</v>
      </c>
      <c r="C45" s="264"/>
      <c r="D45" s="264"/>
      <c r="E45" s="274"/>
      <c r="F45" s="274"/>
      <c r="G45" s="274"/>
      <c r="H45" s="274"/>
      <c r="I45" s="123">
        <f t="shared" si="0"/>
        <v>0</v>
      </c>
      <c r="J45" s="265"/>
      <c r="K45" s="265"/>
      <c r="L45" s="265"/>
      <c r="M45" s="265"/>
      <c r="N45" s="265"/>
      <c r="O45" s="265"/>
      <c r="P45" s="265"/>
      <c r="Q45" s="117">
        <f t="shared" si="1"/>
        <v>0</v>
      </c>
      <c r="R45" s="343">
        <f>SUM(Q44:Q45)</f>
        <v>0</v>
      </c>
      <c r="S45" s="345"/>
      <c r="T45" s="326"/>
      <c r="U45" s="326"/>
      <c r="V45" s="334"/>
    </row>
    <row r="46" spans="1:22" s="169" customFormat="1" ht="12.95" customHeight="1" thickBot="1" x14ac:dyDescent="0.25">
      <c r="A46" s="456" t="s">
        <v>40</v>
      </c>
      <c r="B46" s="427"/>
      <c r="C46" s="427"/>
      <c r="D46" s="427"/>
      <c r="E46" s="427"/>
      <c r="F46" s="427"/>
      <c r="G46" s="427"/>
      <c r="H46" s="428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1">
        <f>SUM(R8:R45)</f>
        <v>0</v>
      </c>
      <c r="S46" s="327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42"/>
    </row>
    <row r="47" spans="1:22" s="169" customFormat="1" ht="24" customHeight="1" x14ac:dyDescent="0.2">
      <c r="A47" s="422" t="s">
        <v>41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283"/>
      <c r="U47" s="283"/>
      <c r="V47" s="283"/>
    </row>
    <row r="48" spans="1:22" s="169" customFormat="1" ht="20.100000000000001" customHeight="1" x14ac:dyDescent="0.2">
      <c r="A48" s="171" t="s">
        <v>42</v>
      </c>
      <c r="B48" s="172"/>
      <c r="C48" s="173"/>
      <c r="D48" s="174"/>
      <c r="E48" s="301"/>
      <c r="F48" s="301"/>
      <c r="G48" s="301"/>
      <c r="H48" s="301"/>
      <c r="I48" s="301"/>
      <c r="J48" s="173" t="s">
        <v>43</v>
      </c>
      <c r="K48" s="173"/>
      <c r="L48" s="173"/>
      <c r="M48" s="301"/>
      <c r="N48" s="301"/>
      <c r="O48" s="301"/>
      <c r="P48" s="301"/>
      <c r="Q48" s="301"/>
      <c r="R48" s="175" t="s">
        <v>44</v>
      </c>
      <c r="S48" s="176"/>
      <c r="T48" s="302"/>
      <c r="U48" s="283"/>
      <c r="V48" s="283"/>
    </row>
    <row r="49" spans="1:20" s="169" customFormat="1" ht="11.25" x14ac:dyDescent="0.2">
      <c r="A49" s="197"/>
      <c r="B49" s="196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3"/>
    </row>
    <row r="50" spans="1:20" ht="26.25" thickBot="1" x14ac:dyDescent="0.3">
      <c r="A50" s="155"/>
      <c r="B50" s="435" t="s">
        <v>45</v>
      </c>
      <c r="C50" s="435"/>
      <c r="D50" s="435"/>
      <c r="E50" s="435"/>
      <c r="F50" s="200"/>
      <c r="G50" s="200"/>
      <c r="H50" s="200"/>
      <c r="I50" s="201"/>
      <c r="J50" s="202" t="s">
        <v>46</v>
      </c>
      <c r="K50" s="203" t="s">
        <v>47</v>
      </c>
      <c r="L50" s="200"/>
      <c r="N50" s="200"/>
      <c r="O50" s="202" t="s">
        <v>48</v>
      </c>
      <c r="P50" s="203" t="s">
        <v>49</v>
      </c>
      <c r="Q50" s="392" t="s">
        <v>50</v>
      </c>
      <c r="R50" s="201"/>
      <c r="S50" s="201"/>
      <c r="T50" s="287"/>
    </row>
    <row r="51" spans="1:20" ht="15.75" thickTop="1" x14ac:dyDescent="0.25">
      <c r="A51" s="205"/>
      <c r="B51" s="409" t="s">
        <v>51</v>
      </c>
      <c r="C51" s="410"/>
      <c r="D51" s="411" t="s">
        <v>52</v>
      </c>
      <c r="E51" s="411" t="s">
        <v>53</v>
      </c>
      <c r="F51" s="127"/>
      <c r="G51" s="128"/>
      <c r="H51" s="128"/>
      <c r="I51" s="126" t="s">
        <v>54</v>
      </c>
      <c r="J51" s="206">
        <f>JULY!J56</f>
        <v>0</v>
      </c>
      <c r="K51" s="288">
        <f>JULY!K56</f>
        <v>6.66</v>
      </c>
      <c r="L51" s="207"/>
      <c r="N51" s="207" t="s">
        <v>55</v>
      </c>
      <c r="O51" s="279">
        <f>JULY!O55</f>
        <v>80</v>
      </c>
      <c r="P51" s="279">
        <f>JULY!P55</f>
        <v>0</v>
      </c>
      <c r="Q51" s="152">
        <f>JULY!Q55</f>
        <v>120</v>
      </c>
      <c r="R51" s="125"/>
      <c r="S51" s="125"/>
      <c r="T51" s="287"/>
    </row>
    <row r="52" spans="1:20" ht="15" x14ac:dyDescent="0.25">
      <c r="A52" s="205"/>
      <c r="B52" s="412" t="s">
        <v>47</v>
      </c>
      <c r="C52" s="410"/>
      <c r="D52" s="412">
        <v>6.66</v>
      </c>
      <c r="E52" s="412">
        <v>360</v>
      </c>
      <c r="F52" s="127"/>
      <c r="G52" s="128"/>
      <c r="H52" s="128"/>
      <c r="I52" s="245" t="s">
        <v>56</v>
      </c>
      <c r="J52" s="305">
        <v>0</v>
      </c>
      <c r="K52" s="305">
        <v>0</v>
      </c>
      <c r="L52" s="207"/>
      <c r="N52" s="207" t="s">
        <v>57</v>
      </c>
      <c r="O52" s="306">
        <v>0</v>
      </c>
      <c r="P52" s="307">
        <v>0</v>
      </c>
      <c r="Q52" s="306">
        <v>0</v>
      </c>
      <c r="R52" s="125"/>
      <c r="S52" s="125"/>
      <c r="T52" s="287"/>
    </row>
    <row r="53" spans="1:20" ht="15" x14ac:dyDescent="0.25">
      <c r="A53" s="205"/>
      <c r="B53" s="412" t="s">
        <v>46</v>
      </c>
      <c r="C53" s="410"/>
      <c r="D53" s="410"/>
      <c r="E53" s="410"/>
      <c r="F53" s="127"/>
      <c r="G53" s="128"/>
      <c r="H53" s="128"/>
      <c r="I53" s="126" t="s">
        <v>58</v>
      </c>
      <c r="J53" s="33">
        <f>-SUM(J9:J45)</f>
        <v>0</v>
      </c>
      <c r="K53" s="33">
        <f>-SUM(K9:K45)</f>
        <v>0</v>
      </c>
      <c r="L53" s="207"/>
      <c r="N53" s="207" t="s">
        <v>59</v>
      </c>
      <c r="O53" s="308">
        <v>0</v>
      </c>
      <c r="P53" s="262">
        <f>SUM(S9:S45)</f>
        <v>0</v>
      </c>
      <c r="Q53" s="308">
        <v>0</v>
      </c>
      <c r="R53" s="125"/>
      <c r="S53" s="125"/>
      <c r="T53" s="287"/>
    </row>
    <row r="54" spans="1:20" ht="15" x14ac:dyDescent="0.25">
      <c r="A54" s="205"/>
      <c r="B54" s="410"/>
      <c r="C54" s="412" t="s">
        <v>167</v>
      </c>
      <c r="D54" s="412">
        <v>8</v>
      </c>
      <c r="E54" s="412">
        <v>192</v>
      </c>
      <c r="F54" s="127"/>
      <c r="G54" s="128"/>
      <c r="H54" s="128"/>
      <c r="I54" s="242" t="s">
        <v>60</v>
      </c>
      <c r="J54" s="261">
        <f>SUM(J51:J53)</f>
        <v>0</v>
      </c>
      <c r="K54" s="261">
        <f>SUM(K51:K53)</f>
        <v>6.66</v>
      </c>
      <c r="L54" s="207"/>
      <c r="N54" s="207" t="s">
        <v>61</v>
      </c>
      <c r="O54" s="280">
        <f>SUM(L9:L45)</f>
        <v>0</v>
      </c>
      <c r="P54" s="280">
        <f>SUM(M9:M45)</f>
        <v>0</v>
      </c>
      <c r="Q54" s="280">
        <f>SUM(N9:N45)</f>
        <v>0</v>
      </c>
      <c r="R54" s="125"/>
      <c r="S54" s="125"/>
      <c r="T54" s="287"/>
    </row>
    <row r="55" spans="1:20" ht="15.75" thickBot="1" x14ac:dyDescent="0.3">
      <c r="A55" s="205"/>
      <c r="B55" s="410"/>
      <c r="C55" s="412" t="s">
        <v>168</v>
      </c>
      <c r="D55" s="412">
        <v>9</v>
      </c>
      <c r="E55" s="412">
        <v>216</v>
      </c>
      <c r="F55" s="127"/>
      <c r="G55" s="128"/>
      <c r="H55" s="128"/>
      <c r="I55" s="126" t="s">
        <v>63</v>
      </c>
      <c r="J55" s="278">
        <f>JULY!J55</f>
        <v>0</v>
      </c>
      <c r="K55" s="278">
        <f>JULY!K55</f>
        <v>6.66</v>
      </c>
      <c r="L55" s="208"/>
      <c r="N55" s="209" t="s">
        <v>64</v>
      </c>
      <c r="O55" s="281">
        <f>(+O51-O52+O53)-O54</f>
        <v>80</v>
      </c>
      <c r="P55" s="281">
        <f>(+P51-P52+P53)-P54</f>
        <v>0</v>
      </c>
      <c r="Q55" s="281">
        <f>(+Q51-Q52+Q53)-Q54</f>
        <v>120</v>
      </c>
      <c r="R55" s="125"/>
      <c r="S55" s="125"/>
      <c r="T55" s="287"/>
    </row>
    <row r="56" spans="1:20" s="212" customFormat="1" ht="16.5" thickTop="1" thickBot="1" x14ac:dyDescent="0.3">
      <c r="A56" s="259"/>
      <c r="B56" s="410"/>
      <c r="C56" s="412" t="s">
        <v>62</v>
      </c>
      <c r="D56" s="412">
        <v>11</v>
      </c>
      <c r="E56" s="412">
        <v>264</v>
      </c>
      <c r="F56" s="260"/>
      <c r="G56" s="210"/>
      <c r="H56" s="210"/>
      <c r="I56" s="126" t="s">
        <v>66</v>
      </c>
      <c r="J56" s="281">
        <f>+J54+J55</f>
        <v>0</v>
      </c>
      <c r="K56" s="281">
        <f>+K54+K55</f>
        <v>13.32</v>
      </c>
      <c r="L56" s="210"/>
      <c r="M56" s="211"/>
      <c r="N56" s="211"/>
      <c r="O56" s="211"/>
      <c r="P56" s="211"/>
      <c r="Q56" s="211"/>
      <c r="R56" s="211"/>
      <c r="S56" s="211"/>
      <c r="T56" s="289"/>
    </row>
    <row r="57" spans="1:20" s="212" customFormat="1" ht="15.75" thickTop="1" x14ac:dyDescent="0.25">
      <c r="A57" s="213"/>
      <c r="B57" s="410"/>
      <c r="C57" s="412" t="s">
        <v>65</v>
      </c>
      <c r="D57" s="412">
        <v>13</v>
      </c>
      <c r="E57" s="412">
        <v>312</v>
      </c>
      <c r="F57" s="289"/>
      <c r="G57" s="289"/>
      <c r="H57" s="289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89"/>
      <c r="S57" s="289"/>
      <c r="T57" s="215"/>
    </row>
    <row r="58" spans="1:20" s="212" customFormat="1" ht="15" x14ac:dyDescent="0.25">
      <c r="A58" s="213"/>
      <c r="B58" s="410"/>
      <c r="C58" s="412" t="s">
        <v>67</v>
      </c>
      <c r="D58" s="412">
        <v>16</v>
      </c>
      <c r="E58" s="412">
        <v>384</v>
      </c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90"/>
      <c r="R58" s="289"/>
      <c r="S58" s="289"/>
      <c r="T58" s="215"/>
    </row>
    <row r="59" spans="1:20" s="176" customFormat="1" ht="21.75" customHeight="1" x14ac:dyDescent="0.2">
      <c r="A59" s="414" t="s">
        <v>69</v>
      </c>
      <c r="B59" s="414"/>
      <c r="C59" s="414"/>
      <c r="D59" s="414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194"/>
    </row>
  </sheetData>
  <sheetProtection algorithmName="SHA-512" hashValue="mblBLG6RBoD0nGz+p6i1rhXgyH75+tsZaSAuF4d1W1HUM0GHkBn/sJylIHAu+ICPmIbuv82qxsnx9SJAlgK04A==" saltValue="x9pu/59nYWUFN5Zl5jq4og==" spinCount="100000" sheet="1" selectLockedCells="1"/>
  <mergeCells count="33">
    <mergeCell ref="A59:S59"/>
    <mergeCell ref="Q6:Q7"/>
    <mergeCell ref="I6:I7"/>
    <mergeCell ref="J6:J7"/>
    <mergeCell ref="A47:S47"/>
    <mergeCell ref="A46:H46"/>
    <mergeCell ref="A8:E8"/>
    <mergeCell ref="F8:H8"/>
    <mergeCell ref="K6:K7"/>
    <mergeCell ref="L6:L7"/>
    <mergeCell ref="O6:O7"/>
    <mergeCell ref="M6:M7"/>
    <mergeCell ref="J57:Q57"/>
    <mergeCell ref="N4:O4"/>
    <mergeCell ref="T6:T7"/>
    <mergeCell ref="U6:U7"/>
    <mergeCell ref="V6:V7"/>
    <mergeCell ref="B50:E50"/>
    <mergeCell ref="N6:N7"/>
    <mergeCell ref="R4:S4"/>
    <mergeCell ref="R6:R7"/>
    <mergeCell ref="P6:P7"/>
    <mergeCell ref="A5:T5"/>
    <mergeCell ref="A6:A7"/>
    <mergeCell ref="B6:B7"/>
    <mergeCell ref="C6:H6"/>
    <mergeCell ref="S6:S7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19" bottom="0.17" header="0.24" footer="0.23"/>
  <pageSetup scale="65" firstPageNumber="0" orientation="landscape" r:id="rId1"/>
  <headerFooter alignWithMargins="0"/>
  <cellWatches>
    <cellWatch r="G3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9"/>
  <sheetViews>
    <sheetView view="pageBreakPreview" topLeftCell="A16" zoomScale="70" zoomScaleNormal="100" zoomScaleSheetLayoutView="70" workbookViewId="0">
      <selection activeCell="L16" sqref="L16"/>
    </sheetView>
  </sheetViews>
  <sheetFormatPr defaultColWidth="7.140625" defaultRowHeight="12.75" x14ac:dyDescent="0.25"/>
  <cols>
    <col min="1" max="1" width="5.28515625" style="217" customWidth="1"/>
    <col min="2" max="2" width="5.28515625" style="218" customWidth="1"/>
    <col min="3" max="9" width="7.140625" style="216" customWidth="1"/>
    <col min="10" max="11" width="8.85546875" style="216" customWidth="1"/>
    <col min="12" max="12" width="10.140625" style="216" bestFit="1" customWidth="1"/>
    <col min="13" max="13" width="8.85546875" style="216" customWidth="1"/>
    <col min="14" max="14" width="10.85546875" style="216" bestFit="1" customWidth="1"/>
    <col min="15" max="16" width="8.85546875" style="204" customWidth="1"/>
    <col min="17" max="17" width="8.85546875" style="214" customWidth="1"/>
    <col min="18" max="20" width="8.85546875" style="204" customWidth="1"/>
    <col min="21" max="21" width="8.42578125" style="204" customWidth="1"/>
    <col min="22" max="22" width="10" style="204" customWidth="1"/>
    <col min="23" max="16384" width="7.140625" style="204"/>
  </cols>
  <sheetData>
    <row r="1" spans="1:32" s="158" customFormat="1" ht="24.95" customHeight="1" x14ac:dyDescent="0.2">
      <c r="A1" s="154" t="s">
        <v>0</v>
      </c>
      <c r="B1" s="155"/>
      <c r="C1" s="156"/>
      <c r="D1" s="157"/>
      <c r="E1" s="157"/>
      <c r="F1" s="157"/>
      <c r="G1" s="157"/>
      <c r="H1" s="157"/>
      <c r="I1" s="156"/>
      <c r="L1" s="156"/>
      <c r="M1" s="156"/>
      <c r="N1" s="159"/>
      <c r="O1" s="159"/>
      <c r="P1" s="157" t="s">
        <v>1</v>
      </c>
      <c r="Q1" s="159"/>
      <c r="R1" s="157"/>
      <c r="S1" s="160"/>
      <c r="T1" s="161"/>
    </row>
    <row r="2" spans="1:32" s="158" customFormat="1" ht="24.95" customHeight="1" x14ac:dyDescent="0.2">
      <c r="A2" s="416" t="s">
        <v>2</v>
      </c>
      <c r="B2" s="416"/>
      <c r="C2" s="416"/>
      <c r="D2" s="417">
        <f>AUGUST!D2</f>
        <v>0</v>
      </c>
      <c r="E2" s="417"/>
      <c r="F2" s="417"/>
      <c r="G2" s="417"/>
      <c r="H2" s="417"/>
      <c r="I2" s="419" t="s">
        <v>3</v>
      </c>
      <c r="J2" s="419"/>
      <c r="K2" s="420">
        <f>AUGUST!K2</f>
        <v>0</v>
      </c>
      <c r="L2" s="420"/>
      <c r="N2" s="158" t="s">
        <v>4</v>
      </c>
      <c r="O2" s="147" t="str">
        <f>IF(JULY!O2&gt;0,"X","")</f>
        <v/>
      </c>
      <c r="Q2" s="158" t="s">
        <v>5</v>
      </c>
      <c r="R2" s="147" t="str">
        <f>IF(JULY!R2&gt;0,"X","")</f>
        <v/>
      </c>
    </row>
    <row r="3" spans="1:32" s="158" customFormat="1" ht="18.75" customHeight="1" x14ac:dyDescent="0.2">
      <c r="A3" s="416"/>
      <c r="B3" s="416"/>
      <c r="C3" s="416"/>
      <c r="D3" s="418"/>
      <c r="E3" s="418"/>
      <c r="F3" s="418"/>
      <c r="G3" s="418"/>
      <c r="H3" s="418"/>
      <c r="I3" s="419"/>
      <c r="J3" s="419"/>
      <c r="K3" s="421"/>
      <c r="L3" s="421"/>
      <c r="N3" s="158" t="s">
        <v>6</v>
      </c>
      <c r="O3" s="147" t="str">
        <f>IF(JULY!O3&gt;0,"X","")</f>
        <v/>
      </c>
      <c r="Q3" s="198" t="s">
        <v>7</v>
      </c>
      <c r="R3" s="147" t="str">
        <f>IF(JULY!R3&gt;0,"X","")</f>
        <v/>
      </c>
      <c r="S3" s="164"/>
    </row>
    <row r="4" spans="1:32" s="158" customFormat="1" ht="24.95" customHeight="1" x14ac:dyDescent="0.2">
      <c r="A4" s="165" t="s">
        <v>8</v>
      </c>
      <c r="B4" s="165"/>
      <c r="C4" s="165"/>
      <c r="D4" s="425">
        <f>AUGUST!D4</f>
        <v>0</v>
      </c>
      <c r="E4" s="425"/>
      <c r="F4" s="425"/>
      <c r="G4" s="425"/>
      <c r="H4" s="425"/>
      <c r="I4" s="391" t="s">
        <v>3</v>
      </c>
      <c r="J4" s="166"/>
      <c r="K4" s="431">
        <f>AUGUST!K4</f>
        <v>0</v>
      </c>
      <c r="L4" s="431"/>
      <c r="M4" s="158" t="s">
        <v>9</v>
      </c>
      <c r="N4" s="432" t="s">
        <v>75</v>
      </c>
      <c r="O4" s="432"/>
      <c r="P4" s="159" t="s">
        <v>11</v>
      </c>
      <c r="Q4" s="132">
        <v>2021</v>
      </c>
      <c r="R4" s="429" t="s">
        <v>12</v>
      </c>
      <c r="S4" s="449"/>
      <c r="T4" s="142"/>
    </row>
    <row r="5" spans="1:32" s="158" customFormat="1" ht="12.6" customHeight="1" thickBot="1" x14ac:dyDescent="0.25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167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s="169" customFormat="1" ht="56.25" customHeight="1" thickBot="1" x14ac:dyDescent="0.25">
      <c r="A6" s="436" t="s">
        <v>13</v>
      </c>
      <c r="B6" s="438" t="s">
        <v>14</v>
      </c>
      <c r="C6" s="439" t="s">
        <v>15</v>
      </c>
      <c r="D6" s="440"/>
      <c r="E6" s="440"/>
      <c r="F6" s="440"/>
      <c r="G6" s="440"/>
      <c r="H6" s="441"/>
      <c r="I6" s="437" t="s">
        <v>16</v>
      </c>
      <c r="J6" s="437" t="s">
        <v>17</v>
      </c>
      <c r="K6" s="437" t="s">
        <v>18</v>
      </c>
      <c r="L6" s="442" t="s">
        <v>19</v>
      </c>
      <c r="M6" s="423" t="s">
        <v>20</v>
      </c>
      <c r="N6" s="423" t="s">
        <v>21</v>
      </c>
      <c r="O6" s="437" t="s">
        <v>22</v>
      </c>
      <c r="P6" s="423" t="s">
        <v>23</v>
      </c>
      <c r="Q6" s="423" t="s">
        <v>24</v>
      </c>
      <c r="R6" s="424" t="s">
        <v>25</v>
      </c>
      <c r="S6" s="424" t="s">
        <v>26</v>
      </c>
      <c r="T6" s="446" t="s">
        <v>27</v>
      </c>
      <c r="U6" s="447" t="s">
        <v>28</v>
      </c>
      <c r="V6" s="464" t="s">
        <v>29</v>
      </c>
      <c r="W6" s="283"/>
      <c r="X6" s="283"/>
      <c r="Y6" s="283"/>
      <c r="Z6" s="283"/>
      <c r="AA6" s="283"/>
      <c r="AB6" s="283"/>
      <c r="AC6" s="283"/>
      <c r="AD6" s="283"/>
      <c r="AE6" s="283"/>
      <c r="AF6" s="283"/>
    </row>
    <row r="7" spans="1:32" s="169" customFormat="1" ht="11.25" customHeight="1" x14ac:dyDescent="0.2">
      <c r="A7" s="436"/>
      <c r="B7" s="438"/>
      <c r="C7" s="170" t="s">
        <v>30</v>
      </c>
      <c r="D7" s="170" t="s">
        <v>31</v>
      </c>
      <c r="E7" s="170" t="s">
        <v>30</v>
      </c>
      <c r="F7" s="170" t="s">
        <v>31</v>
      </c>
      <c r="G7" s="170" t="s">
        <v>30</v>
      </c>
      <c r="H7" s="170" t="s">
        <v>31</v>
      </c>
      <c r="I7" s="437"/>
      <c r="J7" s="437"/>
      <c r="K7" s="437"/>
      <c r="L7" s="442"/>
      <c r="M7" s="423"/>
      <c r="N7" s="423"/>
      <c r="O7" s="437"/>
      <c r="P7" s="423"/>
      <c r="Q7" s="423"/>
      <c r="R7" s="424"/>
      <c r="S7" s="424"/>
      <c r="T7" s="446"/>
      <c r="U7" s="448"/>
      <c r="V7" s="464"/>
      <c r="W7" s="283"/>
      <c r="X7" s="283"/>
      <c r="Y7" s="283"/>
      <c r="Z7" s="283"/>
      <c r="AA7" s="283"/>
      <c r="AB7" s="283"/>
      <c r="AC7" s="283"/>
      <c r="AD7" s="283"/>
      <c r="AE7" s="283"/>
      <c r="AF7" s="283"/>
    </row>
    <row r="8" spans="1:32" s="169" customFormat="1" x14ac:dyDescent="0.2">
      <c r="A8" s="457" t="s">
        <v>76</v>
      </c>
      <c r="B8" s="458"/>
      <c r="C8" s="458"/>
      <c r="D8" s="458"/>
      <c r="E8" s="459"/>
      <c r="F8" s="460"/>
      <c r="G8" s="461"/>
      <c r="H8" s="462"/>
      <c r="I8" s="370">
        <f>AUGUST!I46</f>
        <v>0</v>
      </c>
      <c r="J8" s="370">
        <f>AUGUST!J46</f>
        <v>0</v>
      </c>
      <c r="K8" s="370">
        <f>AUGUST!K46</f>
        <v>0</v>
      </c>
      <c r="L8" s="370">
        <f>AUGUST!L46</f>
        <v>0</v>
      </c>
      <c r="M8" s="370">
        <f>AUGUST!M46</f>
        <v>0</v>
      </c>
      <c r="N8" s="370">
        <f>AUGUST!N46</f>
        <v>0</v>
      </c>
      <c r="O8" s="370">
        <f>AUGUST!O46</f>
        <v>0</v>
      </c>
      <c r="P8" s="370">
        <f>AUGUST!P46</f>
        <v>0</v>
      </c>
      <c r="Q8" s="370">
        <f>AUGUST!Q46</f>
        <v>0</v>
      </c>
      <c r="R8" s="380"/>
      <c r="S8" s="371"/>
      <c r="T8" s="372">
        <f>AUGUST!T46</f>
        <v>0</v>
      </c>
      <c r="U8" s="373">
        <f>AUGUST!U46</f>
        <v>0</v>
      </c>
      <c r="V8" s="355"/>
      <c r="W8" s="283"/>
      <c r="X8" s="283"/>
      <c r="Y8" s="283"/>
      <c r="Z8" s="283"/>
      <c r="AA8" s="283"/>
      <c r="AB8" s="283"/>
      <c r="AC8" s="283"/>
      <c r="AD8" s="283"/>
      <c r="AE8" s="283"/>
      <c r="AF8" s="283"/>
    </row>
    <row r="9" spans="1:32" s="169" customFormat="1" ht="12.2" customHeight="1" x14ac:dyDescent="0.2">
      <c r="A9" s="133"/>
      <c r="B9" s="134" t="s">
        <v>33</v>
      </c>
      <c r="C9" s="264"/>
      <c r="D9" s="264"/>
      <c r="E9" s="264"/>
      <c r="F9" s="264"/>
      <c r="G9" s="264"/>
      <c r="H9" s="264"/>
      <c r="I9" s="120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110">
        <f t="shared" ref="Q9:Q45" si="1">SUM(I9:P9)</f>
        <v>0</v>
      </c>
      <c r="R9" s="381"/>
      <c r="S9" s="111"/>
      <c r="T9" s="346"/>
      <c r="U9" s="352"/>
      <c r="V9" s="356"/>
      <c r="W9" s="283"/>
      <c r="X9" s="283"/>
      <c r="Y9" s="283"/>
      <c r="Z9" s="283"/>
      <c r="AA9" s="283"/>
      <c r="AB9" s="283"/>
      <c r="AC9" s="283"/>
      <c r="AD9" s="283"/>
      <c r="AE9" s="283"/>
      <c r="AF9" s="283"/>
    </row>
    <row r="10" spans="1:32" s="169" customFormat="1" ht="12.2" customHeight="1" x14ac:dyDescent="0.2">
      <c r="A10" s="133"/>
      <c r="B10" s="134" t="s">
        <v>34</v>
      </c>
      <c r="C10" s="264"/>
      <c r="D10" s="264"/>
      <c r="E10" s="264"/>
      <c r="F10" s="264"/>
      <c r="G10" s="264"/>
      <c r="H10" s="264"/>
      <c r="I10" s="120">
        <f t="shared" si="0"/>
        <v>0</v>
      </c>
      <c r="J10" s="263"/>
      <c r="K10" s="263"/>
      <c r="L10" s="263"/>
      <c r="M10" s="263"/>
      <c r="N10" s="265"/>
      <c r="O10" s="263"/>
      <c r="P10" s="263"/>
      <c r="Q10" s="110">
        <f t="shared" si="1"/>
        <v>0</v>
      </c>
      <c r="R10" s="381"/>
      <c r="S10" s="111"/>
      <c r="T10" s="346"/>
      <c r="U10" s="352"/>
      <c r="V10" s="356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</row>
    <row r="11" spans="1:32" s="169" customFormat="1" ht="12.2" customHeight="1" x14ac:dyDescent="0.2">
      <c r="A11" s="133"/>
      <c r="B11" s="134" t="s">
        <v>35</v>
      </c>
      <c r="C11" s="264"/>
      <c r="D11" s="264"/>
      <c r="E11" s="264"/>
      <c r="F11" s="264"/>
      <c r="G11" s="264"/>
      <c r="H11" s="264"/>
      <c r="I11" s="120">
        <f t="shared" si="0"/>
        <v>0</v>
      </c>
      <c r="J11" s="263"/>
      <c r="K11" s="263"/>
      <c r="L11" s="263"/>
      <c r="M11" s="263"/>
      <c r="N11" s="265"/>
      <c r="O11" s="263"/>
      <c r="P11" s="263"/>
      <c r="Q11" s="110">
        <f t="shared" si="1"/>
        <v>0</v>
      </c>
      <c r="R11" s="381"/>
      <c r="S11" s="111"/>
      <c r="T11" s="346"/>
      <c r="U11" s="352"/>
      <c r="V11" s="356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</row>
    <row r="12" spans="1:32" s="169" customFormat="1" ht="12.2" customHeight="1" x14ac:dyDescent="0.2">
      <c r="A12" s="133"/>
      <c r="B12" s="134" t="s">
        <v>36</v>
      </c>
      <c r="C12" s="264"/>
      <c r="D12" s="264"/>
      <c r="E12" s="264"/>
      <c r="F12" s="264"/>
      <c r="G12" s="264"/>
      <c r="H12" s="264"/>
      <c r="I12" s="120">
        <f t="shared" si="0"/>
        <v>0</v>
      </c>
      <c r="J12" s="263"/>
      <c r="K12" s="263"/>
      <c r="L12" s="263"/>
      <c r="M12" s="263"/>
      <c r="N12" s="265"/>
      <c r="O12" s="263"/>
      <c r="P12" s="263"/>
      <c r="Q12" s="110">
        <f t="shared" si="1"/>
        <v>0</v>
      </c>
      <c r="R12" s="378"/>
      <c r="S12" s="112"/>
      <c r="T12" s="347"/>
      <c r="U12" s="353"/>
      <c r="V12" s="357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</row>
    <row r="13" spans="1:32" s="169" customFormat="1" ht="12.2" customHeight="1" x14ac:dyDescent="0.2">
      <c r="A13" s="133"/>
      <c r="B13" s="134" t="s">
        <v>37</v>
      </c>
      <c r="C13" s="264"/>
      <c r="D13" s="264"/>
      <c r="E13" s="264"/>
      <c r="F13" s="264"/>
      <c r="G13" s="264"/>
      <c r="H13" s="264"/>
      <c r="I13" s="120">
        <f t="shared" si="0"/>
        <v>0</v>
      </c>
      <c r="J13" s="263"/>
      <c r="K13" s="263"/>
      <c r="L13" s="263"/>
      <c r="M13" s="263"/>
      <c r="N13" s="266"/>
      <c r="O13" s="263"/>
      <c r="P13" s="263"/>
      <c r="Q13" s="110">
        <f t="shared" si="1"/>
        <v>0</v>
      </c>
      <c r="R13" s="378"/>
      <c r="S13" s="112"/>
      <c r="T13" s="347"/>
      <c r="U13" s="353"/>
      <c r="V13" s="357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</row>
    <row r="14" spans="1:32" s="169" customFormat="1" ht="12.2" customHeight="1" x14ac:dyDescent="0.2">
      <c r="A14" s="133">
        <v>1</v>
      </c>
      <c r="B14" s="134" t="s">
        <v>38</v>
      </c>
      <c r="C14" s="264"/>
      <c r="D14" s="264"/>
      <c r="E14" s="264"/>
      <c r="F14" s="264"/>
      <c r="G14" s="264"/>
      <c r="H14" s="264"/>
      <c r="I14" s="120">
        <f t="shared" si="0"/>
        <v>0</v>
      </c>
      <c r="J14" s="263"/>
      <c r="K14" s="263"/>
      <c r="L14" s="263"/>
      <c r="M14" s="263"/>
      <c r="N14" s="267"/>
      <c r="O14" s="263"/>
      <c r="P14" s="263"/>
      <c r="Q14" s="110">
        <f t="shared" si="1"/>
        <v>0</v>
      </c>
      <c r="R14" s="378"/>
      <c r="S14" s="112"/>
      <c r="T14" s="347"/>
      <c r="U14" s="353"/>
      <c r="V14" s="357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</row>
    <row r="15" spans="1:32" s="169" customFormat="1" ht="13.5" customHeight="1" thickBot="1" x14ac:dyDescent="0.25">
      <c r="A15" s="135">
        <v>2</v>
      </c>
      <c r="B15" s="136" t="s">
        <v>39</v>
      </c>
      <c r="C15" s="268"/>
      <c r="D15" s="268"/>
      <c r="E15" s="268"/>
      <c r="F15" s="268"/>
      <c r="G15" s="268"/>
      <c r="H15" s="268"/>
      <c r="I15" s="121">
        <f t="shared" si="0"/>
        <v>0</v>
      </c>
      <c r="J15" s="269"/>
      <c r="K15" s="269"/>
      <c r="L15" s="269">
        <v>8</v>
      </c>
      <c r="M15" s="269"/>
      <c r="N15" s="269"/>
      <c r="O15" s="269"/>
      <c r="P15" s="269"/>
      <c r="Q15" s="113">
        <f t="shared" si="1"/>
        <v>8</v>
      </c>
      <c r="R15" s="114">
        <f>SUM(Q8:Q15)</f>
        <v>8</v>
      </c>
      <c r="S15" s="114" t="str">
        <f>IF((SUM(I8:I15)-40)&gt;0,IF($O$3="x",(SUM(I8:I15)-40)*1.5,""),"")</f>
        <v/>
      </c>
      <c r="T15" s="348"/>
      <c r="U15" s="354"/>
      <c r="V15" s="358" t="s">
        <v>170</v>
      </c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</row>
    <row r="16" spans="1:32" s="169" customFormat="1" ht="13.5" customHeight="1" x14ac:dyDescent="0.2">
      <c r="A16" s="137">
        <v>3</v>
      </c>
      <c r="B16" s="138" t="s">
        <v>33</v>
      </c>
      <c r="C16" s="270"/>
      <c r="D16" s="270"/>
      <c r="E16" s="270"/>
      <c r="F16" s="270"/>
      <c r="G16" s="270"/>
      <c r="H16" s="270"/>
      <c r="I16" s="122">
        <f t="shared" si="0"/>
        <v>0</v>
      </c>
      <c r="J16" s="271"/>
      <c r="K16" s="271"/>
      <c r="L16" s="271"/>
      <c r="M16" s="271"/>
      <c r="N16" s="271"/>
      <c r="O16" s="271"/>
      <c r="P16" s="271"/>
      <c r="Q16" s="115">
        <f t="shared" si="1"/>
        <v>0</v>
      </c>
      <c r="R16" s="377"/>
      <c r="S16" s="116"/>
      <c r="T16" s="146"/>
      <c r="U16" s="146"/>
      <c r="V16" s="240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</row>
    <row r="17" spans="1:22" s="169" customFormat="1" ht="13.5" customHeight="1" x14ac:dyDescent="0.2">
      <c r="A17" s="133">
        <v>4</v>
      </c>
      <c r="B17" s="134" t="s">
        <v>34</v>
      </c>
      <c r="C17" s="264"/>
      <c r="D17" s="264"/>
      <c r="E17" s="264"/>
      <c r="F17" s="264"/>
      <c r="G17" s="264"/>
      <c r="H17" s="264"/>
      <c r="I17" s="120">
        <f t="shared" si="0"/>
        <v>0</v>
      </c>
      <c r="J17" s="263"/>
      <c r="K17" s="263"/>
      <c r="L17" s="263"/>
      <c r="M17" s="263"/>
      <c r="N17" s="263"/>
      <c r="O17" s="263"/>
      <c r="P17" s="263"/>
      <c r="Q17" s="110">
        <f t="shared" si="1"/>
        <v>0</v>
      </c>
      <c r="R17" s="378"/>
      <c r="S17" s="112"/>
      <c r="T17" s="144"/>
      <c r="U17" s="144"/>
      <c r="V17" s="238"/>
    </row>
    <row r="18" spans="1:22" s="169" customFormat="1" ht="13.5" customHeight="1" x14ac:dyDescent="0.2">
      <c r="A18" s="133">
        <v>5</v>
      </c>
      <c r="B18" s="134" t="s">
        <v>35</v>
      </c>
      <c r="C18" s="264"/>
      <c r="D18" s="264"/>
      <c r="E18" s="272"/>
      <c r="F18" s="264"/>
      <c r="G18" s="264"/>
      <c r="H18" s="264"/>
      <c r="I18" s="120">
        <f t="shared" si="0"/>
        <v>0</v>
      </c>
      <c r="J18" s="263"/>
      <c r="K18" s="263"/>
      <c r="L18" s="263"/>
      <c r="M18" s="263"/>
      <c r="N18" s="263"/>
      <c r="O18" s="263"/>
      <c r="P18" s="263"/>
      <c r="Q18" s="110">
        <f t="shared" si="1"/>
        <v>0</v>
      </c>
      <c r="R18" s="378"/>
      <c r="S18" s="112"/>
      <c r="T18" s="144"/>
      <c r="U18" s="144"/>
      <c r="V18" s="238"/>
    </row>
    <row r="19" spans="1:22" s="169" customFormat="1" ht="13.5" customHeight="1" x14ac:dyDescent="0.2">
      <c r="A19" s="133">
        <v>6</v>
      </c>
      <c r="B19" s="134" t="s">
        <v>36</v>
      </c>
      <c r="C19" s="264"/>
      <c r="D19" s="264"/>
      <c r="E19" s="264"/>
      <c r="F19" s="264"/>
      <c r="G19" s="264"/>
      <c r="H19" s="264"/>
      <c r="I19" s="120">
        <f t="shared" si="0"/>
        <v>0</v>
      </c>
      <c r="J19" s="263"/>
      <c r="K19" s="263"/>
      <c r="L19" s="263"/>
      <c r="M19" s="263"/>
      <c r="N19" s="263"/>
      <c r="O19" s="263"/>
      <c r="P19" s="263"/>
      <c r="Q19" s="110">
        <f t="shared" si="1"/>
        <v>0</v>
      </c>
      <c r="R19" s="378"/>
      <c r="S19" s="112"/>
      <c r="T19" s="144"/>
      <c r="U19" s="144"/>
      <c r="V19" s="238"/>
    </row>
    <row r="20" spans="1:22" s="169" customFormat="1" ht="13.5" customHeight="1" x14ac:dyDescent="0.2">
      <c r="A20" s="133">
        <v>7</v>
      </c>
      <c r="B20" s="134" t="s">
        <v>37</v>
      </c>
      <c r="C20" s="264"/>
      <c r="D20" s="264"/>
      <c r="E20" s="264"/>
      <c r="F20" s="264"/>
      <c r="G20" s="264"/>
      <c r="H20" s="264"/>
      <c r="I20" s="120">
        <f t="shared" si="0"/>
        <v>0</v>
      </c>
      <c r="J20" s="263"/>
      <c r="K20" s="263"/>
      <c r="L20" s="263"/>
      <c r="M20" s="263"/>
      <c r="N20" s="273"/>
      <c r="O20" s="263"/>
      <c r="P20" s="263"/>
      <c r="Q20" s="110">
        <f t="shared" si="1"/>
        <v>0</v>
      </c>
      <c r="R20" s="378"/>
      <c r="S20" s="112"/>
      <c r="T20" s="144"/>
      <c r="U20" s="144"/>
      <c r="V20" s="238"/>
    </row>
    <row r="21" spans="1:22" s="169" customFormat="1" ht="13.5" customHeight="1" x14ac:dyDescent="0.2">
      <c r="A21" s="133">
        <v>8</v>
      </c>
      <c r="B21" s="134" t="s">
        <v>38</v>
      </c>
      <c r="C21" s="264"/>
      <c r="D21" s="264"/>
      <c r="E21" s="264"/>
      <c r="F21" s="264"/>
      <c r="G21" s="264"/>
      <c r="H21" s="264"/>
      <c r="I21" s="120">
        <f t="shared" si="0"/>
        <v>0</v>
      </c>
      <c r="J21" s="263"/>
      <c r="K21" s="263"/>
      <c r="L21" s="263"/>
      <c r="M21" s="263"/>
      <c r="N21" s="263"/>
      <c r="O21" s="263"/>
      <c r="P21" s="263"/>
      <c r="Q21" s="110">
        <f t="shared" si="1"/>
        <v>0</v>
      </c>
      <c r="R21" s="378"/>
      <c r="S21" s="112"/>
      <c r="T21" s="144"/>
      <c r="U21" s="144"/>
      <c r="V21" s="238"/>
    </row>
    <row r="22" spans="1:22" s="169" customFormat="1" ht="13.5" customHeight="1" thickBot="1" x14ac:dyDescent="0.25">
      <c r="A22" s="135">
        <v>9</v>
      </c>
      <c r="B22" s="136" t="s">
        <v>39</v>
      </c>
      <c r="C22" s="268"/>
      <c r="D22" s="268"/>
      <c r="E22" s="268"/>
      <c r="F22" s="268"/>
      <c r="G22" s="268"/>
      <c r="H22" s="268"/>
      <c r="I22" s="121">
        <f t="shared" si="0"/>
        <v>0</v>
      </c>
      <c r="J22" s="269"/>
      <c r="K22" s="269"/>
      <c r="L22" s="269"/>
      <c r="M22" s="269"/>
      <c r="N22" s="269"/>
      <c r="O22" s="269"/>
      <c r="P22" s="269"/>
      <c r="Q22" s="113">
        <f t="shared" si="1"/>
        <v>0</v>
      </c>
      <c r="R22" s="114">
        <f>SUM(Q16:Q22)</f>
        <v>0</v>
      </c>
      <c r="S22" s="114" t="str">
        <f>IF((SUM(I16:I22)-40)&gt;0,IF($O$3="x",(SUM(I16:I22)-40)*1.5,""),"")</f>
        <v/>
      </c>
      <c r="T22" s="145"/>
      <c r="U22" s="145"/>
      <c r="V22" s="239"/>
    </row>
    <row r="23" spans="1:22" s="169" customFormat="1" ht="13.5" customHeight="1" x14ac:dyDescent="0.2">
      <c r="A23" s="137">
        <v>10</v>
      </c>
      <c r="B23" s="138" t="s">
        <v>33</v>
      </c>
      <c r="C23" s="270"/>
      <c r="D23" s="270"/>
      <c r="E23" s="270"/>
      <c r="F23" s="270"/>
      <c r="G23" s="270"/>
      <c r="H23" s="270"/>
      <c r="I23" s="122">
        <f t="shared" si="0"/>
        <v>0</v>
      </c>
      <c r="J23" s="271"/>
      <c r="K23" s="271"/>
      <c r="L23" s="271"/>
      <c r="M23" s="271"/>
      <c r="N23" s="271"/>
      <c r="O23" s="271"/>
      <c r="P23" s="271"/>
      <c r="Q23" s="115">
        <f t="shared" si="1"/>
        <v>0</v>
      </c>
      <c r="R23" s="377"/>
      <c r="S23" s="116"/>
      <c r="T23" s="146"/>
      <c r="U23" s="146"/>
      <c r="V23" s="240"/>
    </row>
    <row r="24" spans="1:22" s="169" customFormat="1" ht="13.5" customHeight="1" x14ac:dyDescent="0.2">
      <c r="A24" s="133">
        <v>11</v>
      </c>
      <c r="B24" s="134" t="s">
        <v>34</v>
      </c>
      <c r="C24" s="264"/>
      <c r="D24" s="264"/>
      <c r="E24" s="264"/>
      <c r="F24" s="264"/>
      <c r="G24" s="264"/>
      <c r="H24" s="264"/>
      <c r="I24" s="120">
        <f t="shared" si="0"/>
        <v>0</v>
      </c>
      <c r="J24" s="263"/>
      <c r="K24" s="263"/>
      <c r="L24" s="263"/>
      <c r="M24" s="263"/>
      <c r="N24" s="263"/>
      <c r="O24" s="263"/>
      <c r="P24" s="263"/>
      <c r="Q24" s="110">
        <f t="shared" si="1"/>
        <v>0</v>
      </c>
      <c r="R24" s="378"/>
      <c r="S24" s="112"/>
      <c r="T24" s="144"/>
      <c r="U24" s="144"/>
      <c r="V24" s="238"/>
    </row>
    <row r="25" spans="1:22" s="169" customFormat="1" ht="13.5" customHeight="1" x14ac:dyDescent="0.2">
      <c r="A25" s="133">
        <v>12</v>
      </c>
      <c r="B25" s="134" t="s">
        <v>35</v>
      </c>
      <c r="C25" s="264"/>
      <c r="D25" s="264"/>
      <c r="E25" s="272"/>
      <c r="F25" s="264"/>
      <c r="G25" s="264"/>
      <c r="H25" s="264"/>
      <c r="I25" s="120">
        <f t="shared" si="0"/>
        <v>0</v>
      </c>
      <c r="J25" s="263"/>
      <c r="K25" s="263"/>
      <c r="L25" s="263"/>
      <c r="M25" s="263"/>
      <c r="N25" s="263"/>
      <c r="O25" s="263"/>
      <c r="P25" s="263"/>
      <c r="Q25" s="110">
        <f t="shared" si="1"/>
        <v>0</v>
      </c>
      <c r="R25" s="378"/>
      <c r="S25" s="112"/>
      <c r="T25" s="144"/>
      <c r="U25" s="144"/>
      <c r="V25" s="238"/>
    </row>
    <row r="26" spans="1:22" s="169" customFormat="1" ht="13.5" customHeight="1" x14ac:dyDescent="0.2">
      <c r="A26" s="133">
        <v>13</v>
      </c>
      <c r="B26" s="134" t="s">
        <v>36</v>
      </c>
      <c r="C26" s="264"/>
      <c r="D26" s="264"/>
      <c r="E26" s="264"/>
      <c r="F26" s="264"/>
      <c r="G26" s="264"/>
      <c r="H26" s="264"/>
      <c r="I26" s="120">
        <f t="shared" si="0"/>
        <v>0</v>
      </c>
      <c r="J26" s="263"/>
      <c r="K26" s="263"/>
      <c r="L26" s="263"/>
      <c r="M26" s="263"/>
      <c r="N26" s="263"/>
      <c r="O26" s="263"/>
      <c r="P26" s="263"/>
      <c r="Q26" s="110">
        <f t="shared" si="1"/>
        <v>0</v>
      </c>
      <c r="R26" s="378"/>
      <c r="S26" s="112"/>
      <c r="T26" s="144"/>
      <c r="U26" s="144"/>
      <c r="V26" s="238"/>
    </row>
    <row r="27" spans="1:22" s="169" customFormat="1" ht="13.5" customHeight="1" x14ac:dyDescent="0.2">
      <c r="A27" s="133">
        <v>14</v>
      </c>
      <c r="B27" s="134" t="s">
        <v>37</v>
      </c>
      <c r="C27" s="264"/>
      <c r="D27" s="264"/>
      <c r="E27" s="264"/>
      <c r="F27" s="264"/>
      <c r="G27" s="264"/>
      <c r="H27" s="264"/>
      <c r="I27" s="120">
        <f t="shared" si="0"/>
        <v>0</v>
      </c>
      <c r="J27" s="263"/>
      <c r="K27" s="263"/>
      <c r="L27" s="263"/>
      <c r="M27" s="263"/>
      <c r="N27" s="273"/>
      <c r="O27" s="263"/>
      <c r="P27" s="263"/>
      <c r="Q27" s="110">
        <f t="shared" si="1"/>
        <v>0</v>
      </c>
      <c r="R27" s="378"/>
      <c r="S27" s="112"/>
      <c r="T27" s="144"/>
      <c r="U27" s="144"/>
      <c r="V27" s="238"/>
    </row>
    <row r="28" spans="1:22" s="169" customFormat="1" ht="14.45" customHeight="1" x14ac:dyDescent="0.2">
      <c r="A28" s="133">
        <v>15</v>
      </c>
      <c r="B28" s="134" t="s">
        <v>38</v>
      </c>
      <c r="C28" s="264"/>
      <c r="D28" s="264"/>
      <c r="E28" s="272"/>
      <c r="F28" s="264"/>
      <c r="G28" s="264"/>
      <c r="H28" s="264"/>
      <c r="I28" s="120">
        <f t="shared" si="0"/>
        <v>0</v>
      </c>
      <c r="J28" s="263"/>
      <c r="K28" s="263"/>
      <c r="L28" s="263"/>
      <c r="M28" s="263"/>
      <c r="N28" s="263"/>
      <c r="O28" s="263"/>
      <c r="P28" s="263"/>
      <c r="Q28" s="110">
        <f t="shared" si="1"/>
        <v>0</v>
      </c>
      <c r="R28" s="378"/>
      <c r="S28" s="112"/>
      <c r="T28" s="144"/>
      <c r="U28" s="144"/>
      <c r="V28" s="238"/>
    </row>
    <row r="29" spans="1:22" s="169" customFormat="1" ht="13.5" customHeight="1" thickBot="1" x14ac:dyDescent="0.25">
      <c r="A29" s="135">
        <v>16</v>
      </c>
      <c r="B29" s="136" t="s">
        <v>39</v>
      </c>
      <c r="C29" s="268"/>
      <c r="D29" s="268"/>
      <c r="E29" s="268"/>
      <c r="F29" s="268"/>
      <c r="G29" s="268"/>
      <c r="H29" s="268"/>
      <c r="I29" s="121">
        <f t="shared" si="0"/>
        <v>0</v>
      </c>
      <c r="J29" s="269"/>
      <c r="K29" s="269"/>
      <c r="L29" s="269"/>
      <c r="M29" s="269"/>
      <c r="N29" s="269"/>
      <c r="O29" s="269"/>
      <c r="P29" s="269"/>
      <c r="Q29" s="113">
        <f t="shared" si="1"/>
        <v>0</v>
      </c>
      <c r="R29" s="114">
        <f>SUM(Q23:Q29)</f>
        <v>0</v>
      </c>
      <c r="S29" s="114" t="str">
        <f>IF((SUM(I23:I29)-40)&gt;0,IF($O$3="x",(SUM(I23:I29)-40)*1.5,""),"")</f>
        <v/>
      </c>
      <c r="T29" s="145"/>
      <c r="U29" s="145"/>
      <c r="V29" s="239"/>
    </row>
    <row r="30" spans="1:22" s="169" customFormat="1" ht="13.5" customHeight="1" x14ac:dyDescent="0.2">
      <c r="A30" s="137">
        <v>17</v>
      </c>
      <c r="B30" s="138" t="s">
        <v>33</v>
      </c>
      <c r="C30" s="270"/>
      <c r="D30" s="270"/>
      <c r="E30" s="270"/>
      <c r="F30" s="270"/>
      <c r="G30" s="270"/>
      <c r="H30" s="270"/>
      <c r="I30" s="122">
        <f t="shared" si="0"/>
        <v>0</v>
      </c>
      <c r="J30" s="271"/>
      <c r="K30" s="271"/>
      <c r="L30" s="271"/>
      <c r="M30" s="271"/>
      <c r="N30" s="271"/>
      <c r="O30" s="271"/>
      <c r="P30" s="271"/>
      <c r="Q30" s="115">
        <f t="shared" si="1"/>
        <v>0</v>
      </c>
      <c r="R30" s="377"/>
      <c r="S30" s="116"/>
      <c r="T30" s="146"/>
      <c r="U30" s="146"/>
      <c r="V30" s="240"/>
    </row>
    <row r="31" spans="1:22" s="169" customFormat="1" ht="13.5" customHeight="1" x14ac:dyDescent="0.2">
      <c r="A31" s="133">
        <v>18</v>
      </c>
      <c r="B31" s="134" t="s">
        <v>34</v>
      </c>
      <c r="C31" s="264"/>
      <c r="D31" s="264"/>
      <c r="E31" s="264"/>
      <c r="F31" s="264"/>
      <c r="G31" s="264"/>
      <c r="H31" s="264"/>
      <c r="I31" s="120">
        <f t="shared" si="0"/>
        <v>0</v>
      </c>
      <c r="J31" s="263"/>
      <c r="K31" s="263"/>
      <c r="L31" s="263"/>
      <c r="M31" s="263"/>
      <c r="N31" s="263"/>
      <c r="O31" s="263"/>
      <c r="P31" s="263"/>
      <c r="Q31" s="110">
        <f t="shared" si="1"/>
        <v>0</v>
      </c>
      <c r="R31" s="378"/>
      <c r="S31" s="112"/>
      <c r="T31" s="144"/>
      <c r="U31" s="144"/>
      <c r="V31" s="238"/>
    </row>
    <row r="32" spans="1:22" s="169" customFormat="1" ht="13.5" customHeight="1" x14ac:dyDescent="0.2">
      <c r="A32" s="133">
        <v>19</v>
      </c>
      <c r="B32" s="134" t="s">
        <v>35</v>
      </c>
      <c r="C32" s="264"/>
      <c r="D32" s="264"/>
      <c r="E32" s="264"/>
      <c r="F32" s="264"/>
      <c r="G32" s="264"/>
      <c r="H32" s="264"/>
      <c r="I32" s="120">
        <f t="shared" si="0"/>
        <v>0</v>
      </c>
      <c r="J32" s="263"/>
      <c r="K32" s="263"/>
      <c r="L32" s="263"/>
      <c r="M32" s="263"/>
      <c r="N32" s="263"/>
      <c r="O32" s="263"/>
      <c r="P32" s="263"/>
      <c r="Q32" s="110">
        <f t="shared" si="1"/>
        <v>0</v>
      </c>
      <c r="R32" s="378"/>
      <c r="S32" s="112"/>
      <c r="T32" s="144"/>
      <c r="U32" s="144"/>
      <c r="V32" s="238"/>
    </row>
    <row r="33" spans="1:22" s="169" customFormat="1" ht="13.5" customHeight="1" x14ac:dyDescent="0.2">
      <c r="A33" s="133">
        <v>20</v>
      </c>
      <c r="B33" s="134" t="s">
        <v>36</v>
      </c>
      <c r="C33" s="264"/>
      <c r="D33" s="264"/>
      <c r="E33" s="264"/>
      <c r="F33" s="264"/>
      <c r="G33" s="264"/>
      <c r="H33" s="264"/>
      <c r="I33" s="120">
        <f t="shared" si="0"/>
        <v>0</v>
      </c>
      <c r="J33" s="263"/>
      <c r="K33" s="263"/>
      <c r="L33" s="263"/>
      <c r="M33" s="263"/>
      <c r="N33" s="263"/>
      <c r="O33" s="263"/>
      <c r="P33" s="263"/>
      <c r="Q33" s="110">
        <f t="shared" si="1"/>
        <v>0</v>
      </c>
      <c r="R33" s="378"/>
      <c r="S33" s="112"/>
      <c r="T33" s="144"/>
      <c r="U33" s="144"/>
      <c r="V33" s="238"/>
    </row>
    <row r="34" spans="1:22" s="169" customFormat="1" ht="13.5" customHeight="1" x14ac:dyDescent="0.2">
      <c r="A34" s="133">
        <v>21</v>
      </c>
      <c r="B34" s="134" t="s">
        <v>37</v>
      </c>
      <c r="C34" s="264"/>
      <c r="D34" s="264"/>
      <c r="E34" s="264"/>
      <c r="F34" s="264"/>
      <c r="G34" s="264"/>
      <c r="H34" s="264"/>
      <c r="I34" s="120">
        <f t="shared" si="0"/>
        <v>0</v>
      </c>
      <c r="J34" s="263"/>
      <c r="K34" s="263"/>
      <c r="L34" s="263"/>
      <c r="M34" s="263"/>
      <c r="N34" s="273"/>
      <c r="O34" s="273"/>
      <c r="P34" s="273"/>
      <c r="Q34" s="110">
        <f t="shared" si="1"/>
        <v>0</v>
      </c>
      <c r="R34" s="378"/>
      <c r="S34" s="112"/>
      <c r="T34" s="144"/>
      <c r="U34" s="144"/>
      <c r="V34" s="238"/>
    </row>
    <row r="35" spans="1:22" s="169" customFormat="1" ht="13.5" customHeight="1" x14ac:dyDescent="0.2">
      <c r="A35" s="133">
        <v>22</v>
      </c>
      <c r="B35" s="134" t="s">
        <v>38</v>
      </c>
      <c r="C35" s="264"/>
      <c r="D35" s="264"/>
      <c r="E35" s="264"/>
      <c r="F35" s="264"/>
      <c r="G35" s="264"/>
      <c r="H35" s="264"/>
      <c r="I35" s="120">
        <f t="shared" si="0"/>
        <v>0</v>
      </c>
      <c r="J35" s="263"/>
      <c r="K35" s="263"/>
      <c r="L35" s="263"/>
      <c r="M35" s="263"/>
      <c r="N35" s="263"/>
      <c r="O35" s="263"/>
      <c r="P35" s="263"/>
      <c r="Q35" s="110">
        <f t="shared" si="1"/>
        <v>0</v>
      </c>
      <c r="R35" s="378"/>
      <c r="S35" s="112"/>
      <c r="T35" s="144"/>
      <c r="U35" s="144"/>
      <c r="V35" s="238"/>
    </row>
    <row r="36" spans="1:22" s="169" customFormat="1" ht="13.5" customHeight="1" thickBot="1" x14ac:dyDescent="0.25">
      <c r="A36" s="135">
        <v>23</v>
      </c>
      <c r="B36" s="136" t="s">
        <v>39</v>
      </c>
      <c r="C36" s="268"/>
      <c r="D36" s="268"/>
      <c r="E36" s="268"/>
      <c r="F36" s="268"/>
      <c r="G36" s="268"/>
      <c r="H36" s="268"/>
      <c r="I36" s="121">
        <f t="shared" si="0"/>
        <v>0</v>
      </c>
      <c r="J36" s="269"/>
      <c r="K36" s="269"/>
      <c r="L36" s="269"/>
      <c r="M36" s="269"/>
      <c r="N36" s="269"/>
      <c r="O36" s="269"/>
      <c r="P36" s="269"/>
      <c r="Q36" s="113">
        <f t="shared" si="1"/>
        <v>0</v>
      </c>
      <c r="R36" s="114">
        <f>SUM(Q30:Q36)</f>
        <v>0</v>
      </c>
      <c r="S36" s="114" t="str">
        <f>IF((SUM(I30:I36)-40)&gt;0,IF($O$3="x",(SUM(I30:I36)-40)*1.5,""),"")</f>
        <v/>
      </c>
      <c r="T36" s="145"/>
      <c r="U36" s="145"/>
      <c r="V36" s="239"/>
    </row>
    <row r="37" spans="1:22" s="169" customFormat="1" ht="13.5" customHeight="1" x14ac:dyDescent="0.2">
      <c r="A37" s="137">
        <v>24</v>
      </c>
      <c r="B37" s="138" t="s">
        <v>33</v>
      </c>
      <c r="C37" s="270"/>
      <c r="D37" s="270"/>
      <c r="E37" s="270"/>
      <c r="F37" s="270"/>
      <c r="G37" s="270"/>
      <c r="H37" s="270"/>
      <c r="I37" s="122">
        <f t="shared" si="0"/>
        <v>0</v>
      </c>
      <c r="J37" s="271"/>
      <c r="K37" s="271"/>
      <c r="L37" s="271"/>
      <c r="M37" s="271"/>
      <c r="N37" s="271"/>
      <c r="O37" s="271"/>
      <c r="P37" s="271"/>
      <c r="Q37" s="115">
        <f t="shared" si="1"/>
        <v>0</v>
      </c>
      <c r="R37" s="377"/>
      <c r="S37" s="116"/>
      <c r="T37" s="146"/>
      <c r="U37" s="146"/>
      <c r="V37" s="240"/>
    </row>
    <row r="38" spans="1:22" s="169" customFormat="1" ht="13.5" customHeight="1" x14ac:dyDescent="0.2">
      <c r="A38" s="133">
        <v>25</v>
      </c>
      <c r="B38" s="134" t="s">
        <v>34</v>
      </c>
      <c r="C38" s="264"/>
      <c r="D38" s="264"/>
      <c r="E38" s="264"/>
      <c r="F38" s="264"/>
      <c r="G38" s="264"/>
      <c r="H38" s="264"/>
      <c r="I38" s="120">
        <f t="shared" si="0"/>
        <v>0</v>
      </c>
      <c r="J38" s="263"/>
      <c r="K38" s="263"/>
      <c r="L38" s="263"/>
      <c r="M38" s="263"/>
      <c r="N38" s="263"/>
      <c r="O38" s="263"/>
      <c r="P38" s="263"/>
      <c r="Q38" s="110">
        <f t="shared" si="1"/>
        <v>0</v>
      </c>
      <c r="R38" s="378"/>
      <c r="S38" s="112"/>
      <c r="T38" s="144"/>
      <c r="U38" s="144"/>
      <c r="V38" s="238"/>
    </row>
    <row r="39" spans="1:22" s="169" customFormat="1" ht="13.5" customHeight="1" x14ac:dyDescent="0.2">
      <c r="A39" s="133">
        <v>26</v>
      </c>
      <c r="B39" s="134" t="s">
        <v>35</v>
      </c>
      <c r="C39" s="264"/>
      <c r="D39" s="264"/>
      <c r="E39" s="272"/>
      <c r="F39" s="264"/>
      <c r="G39" s="264"/>
      <c r="H39" s="264"/>
      <c r="I39" s="120">
        <f t="shared" si="0"/>
        <v>0</v>
      </c>
      <c r="J39" s="263"/>
      <c r="K39" s="263"/>
      <c r="L39" s="263"/>
      <c r="M39" s="263"/>
      <c r="N39" s="263"/>
      <c r="O39" s="263"/>
      <c r="P39" s="263"/>
      <c r="Q39" s="110">
        <f t="shared" si="1"/>
        <v>0</v>
      </c>
      <c r="R39" s="378"/>
      <c r="S39" s="112"/>
      <c r="T39" s="144"/>
      <c r="U39" s="144"/>
      <c r="V39" s="238"/>
    </row>
    <row r="40" spans="1:22" s="169" customFormat="1" ht="12.75" customHeight="1" x14ac:dyDescent="0.2">
      <c r="A40" s="133">
        <v>27</v>
      </c>
      <c r="B40" s="134" t="s">
        <v>36</v>
      </c>
      <c r="C40" s="264"/>
      <c r="D40" s="264"/>
      <c r="E40" s="264"/>
      <c r="F40" s="264"/>
      <c r="G40" s="264"/>
      <c r="H40" s="264"/>
      <c r="I40" s="120">
        <f t="shared" si="0"/>
        <v>0</v>
      </c>
      <c r="J40" s="263"/>
      <c r="K40" s="263"/>
      <c r="L40" s="263"/>
      <c r="M40" s="263"/>
      <c r="N40" s="263"/>
      <c r="O40" s="263"/>
      <c r="P40" s="263"/>
      <c r="Q40" s="110">
        <f t="shared" si="1"/>
        <v>0</v>
      </c>
      <c r="R40" s="378"/>
      <c r="S40" s="112"/>
      <c r="T40" s="144"/>
      <c r="U40" s="144"/>
      <c r="V40" s="238"/>
    </row>
    <row r="41" spans="1:22" s="169" customFormat="1" ht="13.5" customHeight="1" x14ac:dyDescent="0.2">
      <c r="A41" s="133">
        <v>28</v>
      </c>
      <c r="B41" s="134" t="s">
        <v>37</v>
      </c>
      <c r="C41" s="264"/>
      <c r="D41" s="264"/>
      <c r="E41" s="264"/>
      <c r="F41" s="264"/>
      <c r="G41" s="264"/>
      <c r="H41" s="264"/>
      <c r="I41" s="120">
        <f t="shared" si="0"/>
        <v>0</v>
      </c>
      <c r="J41" s="263"/>
      <c r="K41" s="263"/>
      <c r="L41" s="263"/>
      <c r="M41" s="263"/>
      <c r="N41" s="273"/>
      <c r="O41" s="263"/>
      <c r="P41" s="263"/>
      <c r="Q41" s="110">
        <f t="shared" si="1"/>
        <v>0</v>
      </c>
      <c r="R41" s="378"/>
      <c r="S41" s="112"/>
      <c r="T41" s="144"/>
      <c r="U41" s="144"/>
      <c r="V41" s="238"/>
    </row>
    <row r="42" spans="1:22" s="169" customFormat="1" ht="14.25" customHeight="1" x14ac:dyDescent="0.2">
      <c r="A42" s="133">
        <v>29</v>
      </c>
      <c r="B42" s="139" t="s">
        <v>38</v>
      </c>
      <c r="C42" s="264"/>
      <c r="D42" s="264"/>
      <c r="E42" s="274"/>
      <c r="F42" s="274"/>
      <c r="G42" s="274"/>
      <c r="H42" s="264"/>
      <c r="I42" s="123">
        <f t="shared" si="0"/>
        <v>0</v>
      </c>
      <c r="J42" s="265"/>
      <c r="K42" s="265"/>
      <c r="L42" s="265"/>
      <c r="M42" s="265"/>
      <c r="N42" s="265"/>
      <c r="O42" s="265"/>
      <c r="P42" s="265"/>
      <c r="Q42" s="117">
        <f t="shared" si="1"/>
        <v>0</v>
      </c>
      <c r="R42" s="379"/>
      <c r="S42" s="118"/>
      <c r="T42" s="275"/>
      <c r="U42" s="275"/>
      <c r="V42" s="241"/>
    </row>
    <row r="43" spans="1:22" s="169" customFormat="1" ht="13.5" thickBot="1" x14ac:dyDescent="0.25">
      <c r="A43" s="135">
        <v>30</v>
      </c>
      <c r="B43" s="136" t="s">
        <v>39</v>
      </c>
      <c r="C43" s="268"/>
      <c r="D43" s="268"/>
      <c r="E43" s="268"/>
      <c r="F43" s="268"/>
      <c r="G43" s="268"/>
      <c r="H43" s="268"/>
      <c r="I43" s="121">
        <f t="shared" si="0"/>
        <v>0</v>
      </c>
      <c r="J43" s="269"/>
      <c r="K43" s="269"/>
      <c r="L43" s="269"/>
      <c r="M43" s="269"/>
      <c r="N43" s="269"/>
      <c r="O43" s="269"/>
      <c r="P43" s="269"/>
      <c r="Q43" s="113">
        <f t="shared" si="1"/>
        <v>0</v>
      </c>
      <c r="R43" s="114">
        <f>SUM(Q37:Q43)</f>
        <v>0</v>
      </c>
      <c r="S43" s="114" t="str">
        <f>IF((SUM(I37:I43)-40)&gt;0,IF($O$3="x",(SUM(I37:I43)-40)*1.5,""),"")</f>
        <v/>
      </c>
      <c r="T43" s="145"/>
      <c r="U43" s="145"/>
      <c r="V43" s="239"/>
    </row>
    <row r="44" spans="1:22" s="169" customFormat="1" x14ac:dyDescent="0.2">
      <c r="A44" s="137"/>
      <c r="B44" s="138" t="s">
        <v>33</v>
      </c>
      <c r="C44" s="270"/>
      <c r="D44" s="270"/>
      <c r="E44" s="276"/>
      <c r="F44" s="276"/>
      <c r="G44" s="276"/>
      <c r="H44" s="276"/>
      <c r="I44" s="124">
        <f t="shared" si="0"/>
        <v>0</v>
      </c>
      <c r="J44" s="277"/>
      <c r="K44" s="277"/>
      <c r="L44" s="277"/>
      <c r="M44" s="277"/>
      <c r="N44" s="277"/>
      <c r="O44" s="277"/>
      <c r="P44" s="277"/>
      <c r="Q44" s="119">
        <f t="shared" si="1"/>
        <v>0</v>
      </c>
      <c r="R44" s="376"/>
      <c r="S44" s="344"/>
      <c r="T44" s="325"/>
      <c r="U44" s="325"/>
      <c r="V44" s="333"/>
    </row>
    <row r="45" spans="1:22" s="169" customFormat="1" x14ac:dyDescent="0.2">
      <c r="A45" s="140"/>
      <c r="B45" s="134" t="s">
        <v>34</v>
      </c>
      <c r="C45" s="264"/>
      <c r="D45" s="264"/>
      <c r="E45" s="274"/>
      <c r="F45" s="274"/>
      <c r="G45" s="274"/>
      <c r="H45" s="274"/>
      <c r="I45" s="123">
        <f t="shared" si="0"/>
        <v>0</v>
      </c>
      <c r="J45" s="265"/>
      <c r="K45" s="265"/>
      <c r="L45" s="265"/>
      <c r="M45" s="265"/>
      <c r="N45" s="265"/>
      <c r="O45" s="265"/>
      <c r="P45" s="265"/>
      <c r="Q45" s="117">
        <f t="shared" si="1"/>
        <v>0</v>
      </c>
      <c r="R45" s="343">
        <f>SUM(Q44:Q45)</f>
        <v>0</v>
      </c>
      <c r="S45" s="345"/>
      <c r="T45" s="326"/>
      <c r="U45" s="326"/>
      <c r="V45" s="334"/>
    </row>
    <row r="46" spans="1:22" s="169" customFormat="1" ht="12.95" customHeight="1" thickBot="1" x14ac:dyDescent="0.25">
      <c r="A46" s="426" t="s">
        <v>40</v>
      </c>
      <c r="B46" s="427"/>
      <c r="C46" s="427"/>
      <c r="D46" s="427"/>
      <c r="E46" s="427"/>
      <c r="F46" s="427"/>
      <c r="G46" s="427"/>
      <c r="H46" s="428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1">
        <f>SUM(R8:R45)</f>
        <v>8</v>
      </c>
      <c r="S46" s="327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42"/>
    </row>
    <row r="47" spans="1:22" s="169" customFormat="1" ht="24" customHeight="1" x14ac:dyDescent="0.2">
      <c r="A47" s="422" t="s">
        <v>41</v>
      </c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283"/>
      <c r="U47" s="283"/>
      <c r="V47" s="283"/>
    </row>
    <row r="48" spans="1:22" s="169" customFormat="1" ht="20.100000000000001" customHeight="1" x14ac:dyDescent="0.2">
      <c r="A48" s="171" t="s">
        <v>42</v>
      </c>
      <c r="B48" s="172"/>
      <c r="C48" s="173"/>
      <c r="D48" s="174"/>
      <c r="E48" s="301"/>
      <c r="F48" s="301"/>
      <c r="G48" s="301"/>
      <c r="H48" s="301"/>
      <c r="I48" s="301"/>
      <c r="J48" s="173" t="s">
        <v>43</v>
      </c>
      <c r="K48" s="173"/>
      <c r="L48" s="173"/>
      <c r="M48" s="301"/>
      <c r="N48" s="301"/>
      <c r="O48" s="301"/>
      <c r="P48" s="301"/>
      <c r="Q48" s="301"/>
      <c r="R48" s="175" t="s">
        <v>44</v>
      </c>
      <c r="S48" s="176"/>
      <c r="T48" s="302"/>
      <c r="U48" s="283"/>
      <c r="V48" s="283"/>
    </row>
    <row r="49" spans="1:20" s="169" customFormat="1" ht="11.25" x14ac:dyDescent="0.2">
      <c r="A49" s="197"/>
      <c r="B49" s="196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3"/>
    </row>
    <row r="50" spans="1:20" ht="24.75" thickBot="1" x14ac:dyDescent="0.3">
      <c r="A50" s="183"/>
      <c r="B50" s="435" t="s">
        <v>45</v>
      </c>
      <c r="C50" s="435"/>
      <c r="D50" s="435"/>
      <c r="E50" s="435"/>
      <c r="F50" s="184"/>
      <c r="G50" s="184"/>
      <c r="H50" s="184"/>
      <c r="I50" s="185"/>
      <c r="J50" s="186" t="s">
        <v>46</v>
      </c>
      <c r="K50" s="187" t="s">
        <v>47</v>
      </c>
      <c r="L50" s="188"/>
      <c r="N50" s="188"/>
      <c r="O50" s="186" t="s">
        <v>48</v>
      </c>
      <c r="P50" s="187" t="s">
        <v>49</v>
      </c>
      <c r="Q50" s="189" t="s">
        <v>50</v>
      </c>
      <c r="R50" s="185"/>
      <c r="S50" s="185"/>
      <c r="T50" s="287"/>
    </row>
    <row r="51" spans="1:20" ht="15.75" thickTop="1" x14ac:dyDescent="0.25">
      <c r="A51" s="205"/>
      <c r="B51" s="409" t="s">
        <v>51</v>
      </c>
      <c r="C51" s="410"/>
      <c r="D51" s="411" t="s">
        <v>52</v>
      </c>
      <c r="E51" s="411" t="s">
        <v>53</v>
      </c>
      <c r="F51" s="127"/>
      <c r="G51" s="128"/>
      <c r="H51" s="128"/>
      <c r="I51" s="126" t="s">
        <v>54</v>
      </c>
      <c r="J51" s="219">
        <f>AUGUST!J56</f>
        <v>0</v>
      </c>
      <c r="K51" s="219">
        <f>AUGUST!K56</f>
        <v>13.32</v>
      </c>
      <c r="L51" s="207"/>
      <c r="N51" s="207" t="s">
        <v>55</v>
      </c>
      <c r="O51" s="219">
        <f>AUGUST!O55</f>
        <v>80</v>
      </c>
      <c r="P51" s="219">
        <f>AUGUST!P55</f>
        <v>0</v>
      </c>
      <c r="Q51" s="220">
        <f>AUGUST!Q55</f>
        <v>120</v>
      </c>
      <c r="R51" s="125"/>
      <c r="S51" s="125"/>
      <c r="T51" s="287"/>
    </row>
    <row r="52" spans="1:20" ht="15" x14ac:dyDescent="0.25">
      <c r="A52" s="205"/>
      <c r="B52" s="412" t="s">
        <v>47</v>
      </c>
      <c r="C52" s="410"/>
      <c r="D52" s="412">
        <v>6.66</v>
      </c>
      <c r="E52" s="412">
        <v>360</v>
      </c>
      <c r="F52" s="127"/>
      <c r="G52" s="128"/>
      <c r="H52" s="128"/>
      <c r="I52" s="245" t="s">
        <v>56</v>
      </c>
      <c r="J52" s="309">
        <v>0</v>
      </c>
      <c r="K52" s="309">
        <v>0</v>
      </c>
      <c r="L52" s="207"/>
      <c r="N52" s="207" t="s">
        <v>57</v>
      </c>
      <c r="O52" s="310">
        <v>0</v>
      </c>
      <c r="P52" s="311">
        <v>0</v>
      </c>
      <c r="Q52" s="310">
        <v>0</v>
      </c>
      <c r="R52" s="125"/>
      <c r="S52" s="125"/>
      <c r="T52" s="287"/>
    </row>
    <row r="53" spans="1:20" ht="15" x14ac:dyDescent="0.25">
      <c r="A53" s="205"/>
      <c r="B53" s="412" t="s">
        <v>46</v>
      </c>
      <c r="C53" s="410"/>
      <c r="D53" s="410"/>
      <c r="E53" s="410"/>
      <c r="F53" s="127"/>
      <c r="G53" s="128"/>
      <c r="H53" s="128"/>
      <c r="I53" s="126" t="s">
        <v>58</v>
      </c>
      <c r="J53" s="33">
        <f>-SUM(J9:J45)</f>
        <v>0</v>
      </c>
      <c r="K53" s="33">
        <f>-SUM(K9:K45)</f>
        <v>0</v>
      </c>
      <c r="L53" s="207"/>
      <c r="N53" s="207" t="s">
        <v>59</v>
      </c>
      <c r="O53" s="312">
        <v>0</v>
      </c>
      <c r="P53" s="221">
        <f>SUM(S9:S45)</f>
        <v>0</v>
      </c>
      <c r="Q53" s="312">
        <v>0</v>
      </c>
      <c r="R53" s="125"/>
      <c r="S53" s="125"/>
      <c r="T53" s="287"/>
    </row>
    <row r="54" spans="1:20" ht="15" x14ac:dyDescent="0.25">
      <c r="A54" s="205"/>
      <c r="B54" s="410"/>
      <c r="C54" s="412" t="s">
        <v>167</v>
      </c>
      <c r="D54" s="412">
        <v>8</v>
      </c>
      <c r="E54" s="412">
        <v>192</v>
      </c>
      <c r="F54" s="127"/>
      <c r="G54" s="128"/>
      <c r="H54" s="128"/>
      <c r="I54" s="242" t="s">
        <v>60</v>
      </c>
      <c r="J54" s="261">
        <f>SUM(J51:J53)</f>
        <v>0</v>
      </c>
      <c r="K54" s="261">
        <f>SUM(K51:K53)</f>
        <v>13.32</v>
      </c>
      <c r="L54" s="207"/>
      <c r="N54" s="207" t="s">
        <v>61</v>
      </c>
      <c r="O54" s="222">
        <f>SUM(L9:L45)</f>
        <v>8</v>
      </c>
      <c r="P54" s="222">
        <f>SUM(M9:M45)</f>
        <v>0</v>
      </c>
      <c r="Q54" s="222">
        <f>SUM(N9:N45)</f>
        <v>0</v>
      </c>
      <c r="R54" s="125"/>
      <c r="S54" s="125"/>
      <c r="T54" s="287"/>
    </row>
    <row r="55" spans="1:20" ht="15.75" thickBot="1" x14ac:dyDescent="0.3">
      <c r="A55" s="205"/>
      <c r="B55" s="410"/>
      <c r="C55" s="412" t="s">
        <v>168</v>
      </c>
      <c r="D55" s="412">
        <v>9</v>
      </c>
      <c r="E55" s="412">
        <v>216</v>
      </c>
      <c r="F55" s="127"/>
      <c r="G55" s="128"/>
      <c r="H55" s="128"/>
      <c r="I55" s="126" t="s">
        <v>63</v>
      </c>
      <c r="J55" s="153">
        <f>AUGUST!J55</f>
        <v>0</v>
      </c>
      <c r="K55" s="153">
        <f>AUGUST!K55</f>
        <v>6.66</v>
      </c>
      <c r="L55" s="208"/>
      <c r="N55" s="209" t="s">
        <v>64</v>
      </c>
      <c r="O55" s="223">
        <f>(+O51-O52+O53)-O54</f>
        <v>72</v>
      </c>
      <c r="P55" s="223">
        <f>(+P51-P52+P53)-P54</f>
        <v>0</v>
      </c>
      <c r="Q55" s="223">
        <f>(+Q51-Q52+Q53)-Q54</f>
        <v>120</v>
      </c>
      <c r="R55" s="125"/>
      <c r="S55" s="125"/>
      <c r="T55" s="287"/>
    </row>
    <row r="56" spans="1:20" s="212" customFormat="1" ht="14.25" customHeight="1" thickTop="1" thickBot="1" x14ac:dyDescent="0.3">
      <c r="A56" s="260"/>
      <c r="B56" s="410"/>
      <c r="C56" s="412" t="s">
        <v>62</v>
      </c>
      <c r="D56" s="412">
        <v>11</v>
      </c>
      <c r="E56" s="412">
        <v>264</v>
      </c>
      <c r="F56" s="167"/>
      <c r="G56" s="167"/>
      <c r="H56" s="167"/>
      <c r="I56" s="126" t="s">
        <v>66</v>
      </c>
      <c r="J56" s="224">
        <f>+J54+J55</f>
        <v>0</v>
      </c>
      <c r="K56" s="224">
        <f>+K54+K55</f>
        <v>19.98</v>
      </c>
      <c r="L56" s="167"/>
      <c r="M56" s="167"/>
      <c r="N56" s="167"/>
      <c r="O56" s="167"/>
      <c r="P56" s="167"/>
      <c r="Q56" s="167"/>
      <c r="R56" s="167"/>
      <c r="S56" s="167"/>
      <c r="T56" s="289"/>
    </row>
    <row r="57" spans="1:20" ht="15.75" thickTop="1" x14ac:dyDescent="0.25">
      <c r="A57" s="291"/>
      <c r="B57" s="410"/>
      <c r="C57" s="412" t="s">
        <v>65</v>
      </c>
      <c r="D57" s="412">
        <v>13</v>
      </c>
      <c r="E57" s="412">
        <v>312</v>
      </c>
      <c r="F57" s="289"/>
      <c r="G57" s="289"/>
      <c r="H57" s="289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87"/>
      <c r="S57" s="287"/>
      <c r="T57" s="292"/>
    </row>
    <row r="58" spans="1:20" s="287" customFormat="1" ht="15" x14ac:dyDescent="0.25">
      <c r="A58" s="291"/>
      <c r="B58" s="410"/>
      <c r="C58" s="412" t="s">
        <v>67</v>
      </c>
      <c r="D58" s="412">
        <v>16</v>
      </c>
      <c r="E58" s="412">
        <v>384</v>
      </c>
      <c r="F58" s="289"/>
      <c r="G58" s="289"/>
      <c r="H58" s="289"/>
      <c r="I58" s="245"/>
      <c r="J58" s="289"/>
      <c r="K58" s="289"/>
      <c r="L58" s="289"/>
      <c r="M58" s="289"/>
      <c r="N58" s="289"/>
      <c r="Q58" s="290"/>
      <c r="T58" s="292"/>
    </row>
    <row r="59" spans="1:20" s="176" customFormat="1" ht="21.75" customHeight="1" x14ac:dyDescent="0.2">
      <c r="A59" s="414" t="s">
        <v>69</v>
      </c>
      <c r="B59" s="414"/>
      <c r="C59" s="414"/>
      <c r="D59" s="414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194"/>
    </row>
  </sheetData>
  <sheetProtection algorithmName="SHA-512" hashValue="nApPeVsgthRGNT/EiwHRqZs0uV3lU9/ImRJDFz9XpnLp4wSK9BWXO09xELgrN0Kw+FNLoq3LfVlwNI6S2lk7HQ==" saltValue="7kn9YZwBu0/MtML62h7DTg==" spinCount="100000" sheet="1" selectLockedCells="1"/>
  <mergeCells count="33">
    <mergeCell ref="U6:U7"/>
    <mergeCell ref="V6:V7"/>
    <mergeCell ref="T6:T7"/>
    <mergeCell ref="B50:E50"/>
    <mergeCell ref="A59:S59"/>
    <mergeCell ref="J6:J7"/>
    <mergeCell ref="R6:R7"/>
    <mergeCell ref="K6:K7"/>
    <mergeCell ref="L6:L7"/>
    <mergeCell ref="M6:M7"/>
    <mergeCell ref="J57:Q57"/>
    <mergeCell ref="N4:O4"/>
    <mergeCell ref="R4:S4"/>
    <mergeCell ref="A8:E8"/>
    <mergeCell ref="F8:H8"/>
    <mergeCell ref="A47:S47"/>
    <mergeCell ref="A46:H46"/>
    <mergeCell ref="S6:S7"/>
    <mergeCell ref="O6:O7"/>
    <mergeCell ref="P6:P7"/>
    <mergeCell ref="A5:T5"/>
    <mergeCell ref="A6:A7"/>
    <mergeCell ref="B6:B7"/>
    <mergeCell ref="N6:N7"/>
    <mergeCell ref="C6:H6"/>
    <mergeCell ref="I6:I7"/>
    <mergeCell ref="Q6:Q7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17" bottom="0.25" header="0.35" footer="0.23"/>
  <pageSetup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59"/>
  <sheetViews>
    <sheetView view="pageBreakPreview" topLeftCell="A4" zoomScale="70" zoomScaleNormal="70" zoomScaleSheetLayoutView="70" workbookViewId="0">
      <selection activeCell="V16" sqref="V16"/>
    </sheetView>
  </sheetViews>
  <sheetFormatPr defaultColWidth="7.140625" defaultRowHeight="12.75" x14ac:dyDescent="0.25"/>
  <cols>
    <col min="1" max="1" width="5.28515625" style="19" customWidth="1"/>
    <col min="2" max="2" width="6.7109375" style="20" customWidth="1"/>
    <col min="3" max="8" width="7.140625" style="21" customWidth="1"/>
    <col min="9" max="9" width="8.28515625" style="21" customWidth="1"/>
    <col min="10" max="11" width="8.85546875" style="21" customWidth="1"/>
    <col min="12" max="12" width="9.7109375" style="21" bestFit="1" customWidth="1"/>
    <col min="13" max="13" width="8.85546875" style="21" customWidth="1"/>
    <col min="14" max="14" width="10.28515625" style="21" bestFit="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7.140625" style="22"/>
    <col min="22" max="22" width="14.7109375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SEPTEMBER!D2</f>
        <v>0</v>
      </c>
      <c r="E2" s="417"/>
      <c r="F2" s="417"/>
      <c r="G2" s="417"/>
      <c r="H2" s="417"/>
      <c r="I2" s="466" t="s">
        <v>3</v>
      </c>
      <c r="J2" s="466"/>
      <c r="K2" s="420">
        <f>SEPTEMBER!K2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SEPTEMBER!D4</f>
        <v>0</v>
      </c>
      <c r="E4" s="425"/>
      <c r="F4" s="425"/>
      <c r="G4" s="425"/>
      <c r="H4" s="425"/>
      <c r="I4" s="393" t="s">
        <v>3</v>
      </c>
      <c r="J4" s="14"/>
      <c r="K4" s="431">
        <f>SEPTEMBER!K4</f>
        <v>0</v>
      </c>
      <c r="L4" s="431"/>
      <c r="M4" s="9" t="s">
        <v>9</v>
      </c>
      <c r="N4" s="467" t="s">
        <v>77</v>
      </c>
      <c r="O4" s="467"/>
      <c r="P4" s="10" t="s">
        <v>11</v>
      </c>
      <c r="Q4" s="35">
        <f>JULY!Q4</f>
        <v>2022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0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customHeight="1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480"/>
      <c r="S7" s="480"/>
      <c r="T7" s="492"/>
      <c r="U7" s="490"/>
      <c r="V7" s="491"/>
    </row>
    <row r="8" spans="1:33" s="4" customFormat="1" x14ac:dyDescent="0.2">
      <c r="A8" s="470" t="s">
        <v>78</v>
      </c>
      <c r="B8" s="471"/>
      <c r="C8" s="471"/>
      <c r="D8" s="471"/>
      <c r="E8" s="472"/>
      <c r="F8" s="473"/>
      <c r="G8" s="474"/>
      <c r="H8" s="475"/>
      <c r="I8" s="365">
        <f>SEPTEMBER!I46</f>
        <v>0</v>
      </c>
      <c r="J8" s="365">
        <f>SEPTEMBER!J46</f>
        <v>0</v>
      </c>
      <c r="K8" s="365">
        <f>SEPTEMBER!K46</f>
        <v>0</v>
      </c>
      <c r="L8" s="365">
        <f>SEPTEMBER!L46</f>
        <v>0</v>
      </c>
      <c r="M8" s="365">
        <f>SEPTEMBER!M46</f>
        <v>0</v>
      </c>
      <c r="N8" s="365">
        <f>SEPTEMBER!N46</f>
        <v>0</v>
      </c>
      <c r="O8" s="365">
        <f>SEPTEMBER!O46</f>
        <v>0</v>
      </c>
      <c r="P8" s="365">
        <f>SEPTEMBER!P46</f>
        <v>0</v>
      </c>
      <c r="Q8" s="365">
        <f>SEPTEMBER!Q46</f>
        <v>0</v>
      </c>
      <c r="R8" s="366"/>
      <c r="S8" s="367"/>
      <c r="T8" s="368">
        <f>SEPTEMBER!T46</f>
        <v>0</v>
      </c>
      <c r="U8" s="369">
        <f>SEPTEMBER!U46</f>
        <v>0</v>
      </c>
      <c r="V8" s="359"/>
    </row>
    <row r="9" spans="1:33" s="4" customFormat="1" ht="12.2" customHeight="1" x14ac:dyDescent="0.2">
      <c r="A9" s="39">
        <v>1</v>
      </c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39">
        <v>2</v>
      </c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39">
        <v>3</v>
      </c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39">
        <v>4</v>
      </c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39">
        <v>5</v>
      </c>
      <c r="B13" s="40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39">
        <v>6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61"/>
      <c r="S14" s="42"/>
      <c r="T14" s="347"/>
      <c r="U14" s="353"/>
      <c r="V14" s="357"/>
    </row>
    <row r="15" spans="1:33" s="4" customFormat="1" ht="13.5" customHeight="1" thickBot="1" x14ac:dyDescent="0.25">
      <c r="A15" s="52">
        <v>7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>
        <v>8</v>
      </c>
      <c r="M15" s="269"/>
      <c r="N15" s="269"/>
      <c r="O15" s="269"/>
      <c r="P15" s="269"/>
      <c r="Q15" s="55">
        <f t="shared" si="1"/>
        <v>8</v>
      </c>
      <c r="R15" s="56">
        <f>SUM(Q8:Q15)</f>
        <v>8</v>
      </c>
      <c r="S15" s="56" t="str">
        <f>IF((SUM(I8:I15)-40)&gt;0,IF($O$3="x",(SUM(I8:I15)-40)*1.5,""),"")</f>
        <v/>
      </c>
      <c r="T15" s="348"/>
      <c r="U15" s="354"/>
      <c r="V15" s="358" t="s">
        <v>171</v>
      </c>
    </row>
    <row r="16" spans="1:33" s="4" customFormat="1" ht="13.5" customHeight="1" x14ac:dyDescent="0.2">
      <c r="A16" s="48">
        <v>8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9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10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11</v>
      </c>
      <c r="B19" s="40" t="s">
        <v>36</v>
      </c>
      <c r="C19" s="264"/>
      <c r="D19" s="264"/>
      <c r="E19" s="264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12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13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14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/>
      <c r="M22" s="269"/>
      <c r="N22" s="269"/>
      <c r="O22" s="269"/>
      <c r="P22" s="269"/>
      <c r="Q22" s="55">
        <f t="shared" si="1"/>
        <v>0</v>
      </c>
      <c r="R22" s="56">
        <f>SUM(Q16:Q22)</f>
        <v>0</v>
      </c>
      <c r="S22" s="56" t="str">
        <f>IF((SUM(I16:I22)-40)&gt;0,IF($O$3="x",(SUM(I16:I22)-40)*1.5,""),"")</f>
        <v/>
      </c>
      <c r="T22" s="145"/>
      <c r="U22" s="145"/>
      <c r="V22" s="239"/>
    </row>
    <row r="23" spans="1:22" s="4" customFormat="1" ht="13.5" customHeight="1" x14ac:dyDescent="0.2">
      <c r="A23" s="48">
        <v>15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16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17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18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19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20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21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/>
      <c r="M29" s="269"/>
      <c r="N29" s="269"/>
      <c r="O29" s="269"/>
      <c r="P29" s="269"/>
      <c r="Q29" s="55">
        <f t="shared" si="1"/>
        <v>0</v>
      </c>
      <c r="R29" s="56">
        <f>SUM(Q23:Q29)</f>
        <v>0</v>
      </c>
      <c r="S29" s="56" t="str">
        <f>IF((SUM(I23:I29)-40)&gt;0,IF($O$3="x",(SUM(I23:I29)-40)*1.5,""),"")</f>
        <v/>
      </c>
      <c r="T29" s="145"/>
      <c r="U29" s="145"/>
      <c r="V29" s="239"/>
    </row>
    <row r="30" spans="1:22" s="4" customFormat="1" ht="13.5" customHeight="1" x14ac:dyDescent="0.2">
      <c r="A30" s="48">
        <v>22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23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24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25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26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27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28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/>
      <c r="M36" s="269"/>
      <c r="N36" s="269"/>
      <c r="O36" s="269"/>
      <c r="P36" s="269"/>
      <c r="Q36" s="55">
        <f t="shared" si="1"/>
        <v>0</v>
      </c>
      <c r="R36" s="56">
        <f>SUM(Q30:Q36)</f>
        <v>0</v>
      </c>
      <c r="S36" s="56" t="str">
        <f>IF((SUM(I30:I36)-40)&gt;0,IF($O$3="x",(SUM(I30:I36)-40)*1.5,""),"")</f>
        <v/>
      </c>
      <c r="T36" s="145"/>
      <c r="U36" s="145"/>
      <c r="V36" s="239"/>
    </row>
    <row r="37" spans="1:22" s="4" customFormat="1" ht="13.5" customHeight="1" x14ac:dyDescent="0.2">
      <c r="A37" s="48">
        <v>29</v>
      </c>
      <c r="B37" s="49" t="s">
        <v>33</v>
      </c>
      <c r="C37" s="270"/>
      <c r="D37" s="270"/>
      <c r="E37" s="270"/>
      <c r="F37" s="270"/>
      <c r="G37" s="270"/>
      <c r="H37" s="270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30</v>
      </c>
      <c r="B38" s="40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>
        <v>31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39"/>
      <c r="B40" s="40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39"/>
      <c r="B41" s="40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39"/>
      <c r="B42" s="43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/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56">
        <f>SUM(Q37:Q43)</f>
        <v>0</v>
      </c>
      <c r="S43" s="56" t="str">
        <f>IF((SUM(I37:I43)-40)&gt;0,IF($O$3="x",(SUM(I37:I43)-40)*1.5,""),"")</f>
        <v/>
      </c>
      <c r="T43" s="145"/>
      <c r="U43" s="145"/>
      <c r="V43" s="239"/>
    </row>
    <row r="44" spans="1:22" s="4" customFormat="1" x14ac:dyDescent="0.2">
      <c r="A44" s="48"/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33"/>
    </row>
    <row r="45" spans="1:22" s="4" customFormat="1" x14ac:dyDescent="0.2">
      <c r="A45" s="47"/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SUM(Q44:Q45)</f>
        <v>0</v>
      </c>
      <c r="S45" s="331"/>
      <c r="T45" s="326"/>
      <c r="U45" s="326"/>
      <c r="V45" s="334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8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s="64" customFormat="1" ht="26.25" thickBot="1" x14ac:dyDescent="0.35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</row>
    <row r="51" spans="1:20" s="64" customFormat="1" ht="15.75" thickTop="1" x14ac:dyDescent="0.3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80">
        <f>SEPTEMBER!J56</f>
        <v>0</v>
      </c>
      <c r="K51" s="80">
        <f>SEPTEMBER!K56</f>
        <v>19.98</v>
      </c>
      <c r="L51" s="247"/>
      <c r="N51" s="247" t="s">
        <v>55</v>
      </c>
      <c r="O51" s="84">
        <f>SEPTEMBER!O55</f>
        <v>72</v>
      </c>
      <c r="P51" s="84">
        <f>SEPTEMBER!P55</f>
        <v>0</v>
      </c>
      <c r="Q51" s="84">
        <f>SEPTEMBER!Q55</f>
        <v>120</v>
      </c>
      <c r="R51" s="66"/>
      <c r="S51" s="66"/>
    </row>
    <row r="52" spans="1:20" s="64" customFormat="1" ht="15" x14ac:dyDescent="0.3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</row>
    <row r="53" spans="1:20" s="64" customFormat="1" ht="15" x14ac:dyDescent="0.3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</row>
    <row r="54" spans="1:20" s="64" customFormat="1" ht="15" x14ac:dyDescent="0.3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19.98</v>
      </c>
      <c r="L54" s="247"/>
      <c r="N54" s="247" t="s">
        <v>61</v>
      </c>
      <c r="O54" s="83">
        <f>SUM(L9:L45)</f>
        <v>8</v>
      </c>
      <c r="P54" s="83">
        <f>SUM(M9:M45)</f>
        <v>0</v>
      </c>
      <c r="Q54" s="83">
        <f>SUM(N9:N45)</f>
        <v>0</v>
      </c>
      <c r="R54" s="66"/>
      <c r="S54" s="66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78">
        <f>SEPTEMBER!J55</f>
        <v>0</v>
      </c>
      <c r="K55" s="278">
        <f>SEPTEMBER!K55</f>
        <v>6.66</v>
      </c>
      <c r="L55" s="67"/>
      <c r="N55" s="73" t="s">
        <v>64</v>
      </c>
      <c r="O55" s="81">
        <f>(+O51-O52+O53)-O54</f>
        <v>64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ht="16.5" thickTop="1" thickBot="1" x14ac:dyDescent="0.3">
      <c r="A56" s="249"/>
      <c r="B56" s="410"/>
      <c r="C56" s="412" t="s">
        <v>62</v>
      </c>
      <c r="D56" s="412">
        <v>11</v>
      </c>
      <c r="E56" s="412">
        <v>264</v>
      </c>
      <c r="F56" s="15"/>
      <c r="G56" s="15"/>
      <c r="H56" s="15"/>
      <c r="I56" s="245" t="s">
        <v>66</v>
      </c>
      <c r="J56" s="81">
        <f>+J54+J55</f>
        <v>0</v>
      </c>
      <c r="K56" s="81">
        <f>+K54+K55</f>
        <v>26.64</v>
      </c>
      <c r="L56" s="15"/>
      <c r="M56" s="15"/>
      <c r="N56" s="15"/>
      <c r="O56" s="15"/>
      <c r="P56" s="15"/>
      <c r="Q56" s="15"/>
      <c r="R56" s="15"/>
      <c r="S56" s="15"/>
      <c r="T56" s="243"/>
    </row>
    <row r="57" spans="1:20" ht="15.75" thickTop="1" x14ac:dyDescent="0.25">
      <c r="A57" s="250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43"/>
      <c r="S57" s="243"/>
      <c r="T57" s="252"/>
    </row>
    <row r="58" spans="1:20" s="243" customFormat="1" ht="15" x14ac:dyDescent="0.25">
      <c r="A58" s="250"/>
      <c r="B58" s="410"/>
      <c r="C58" s="412" t="s">
        <v>67</v>
      </c>
      <c r="D58" s="412">
        <v>16</v>
      </c>
      <c r="E58" s="412">
        <v>384</v>
      </c>
      <c r="F58" s="251"/>
      <c r="G58" s="251"/>
      <c r="H58" s="251"/>
      <c r="I58" s="245"/>
      <c r="J58" s="255"/>
      <c r="K58" s="251"/>
      <c r="L58" s="251"/>
      <c r="M58" s="251"/>
      <c r="N58" s="251"/>
      <c r="Q58" s="244"/>
      <c r="T58" s="252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BWF6kkPI34xjy0DzA0hD8j3MBxos9AOTAXhp1xqeAKay48U02iEjC2eXPrN68w685xgU91q0iv6wGQuj3ktQlg==" saltValue="xBwOi0l1OiLlm6NeIo2mng==" spinCount="100000" sheet="1" selectLockedCells="1"/>
  <mergeCells count="33">
    <mergeCell ref="U6:U7"/>
    <mergeCell ref="V6:V7"/>
    <mergeCell ref="T6:T7"/>
    <mergeCell ref="B50:E50"/>
    <mergeCell ref="A59:S59"/>
    <mergeCell ref="J6:J7"/>
    <mergeCell ref="R6:R7"/>
    <mergeCell ref="K6:K7"/>
    <mergeCell ref="L6:L7"/>
    <mergeCell ref="M6:M7"/>
    <mergeCell ref="J57:Q57"/>
    <mergeCell ref="N4:O4"/>
    <mergeCell ref="R4:S4"/>
    <mergeCell ref="A8:E8"/>
    <mergeCell ref="F8:H8"/>
    <mergeCell ref="A47:S47"/>
    <mergeCell ref="A46:H46"/>
    <mergeCell ref="S6:S7"/>
    <mergeCell ref="O6:O7"/>
    <mergeCell ref="P6:P7"/>
    <mergeCell ref="A5:T5"/>
    <mergeCell ref="A6:A7"/>
    <mergeCell ref="B6:B7"/>
    <mergeCell ref="N6:N7"/>
    <mergeCell ref="C6:H6"/>
    <mergeCell ref="I6:I7"/>
    <mergeCell ref="Q6:Q7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17" bottom="0.25" header="0.36" footer="0.25"/>
  <pageSetup scale="6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9"/>
  <sheetViews>
    <sheetView view="pageBreakPreview" topLeftCell="A13" zoomScale="85" zoomScaleNormal="100" zoomScaleSheetLayoutView="85" workbookViewId="0">
      <selection activeCell="V22" sqref="V22"/>
    </sheetView>
  </sheetViews>
  <sheetFormatPr defaultColWidth="7.140625" defaultRowHeight="12.75" x14ac:dyDescent="0.25"/>
  <cols>
    <col min="1" max="1" width="5.28515625" style="19" customWidth="1"/>
    <col min="2" max="2" width="6.42578125" style="20" customWidth="1"/>
    <col min="3" max="8" width="7.140625" style="21" customWidth="1"/>
    <col min="9" max="9" width="9" style="21" customWidth="1"/>
    <col min="10" max="11" width="8.85546875" style="21" customWidth="1"/>
    <col min="12" max="12" width="10.140625" style="21" bestFit="1" customWidth="1"/>
    <col min="13" max="13" width="8.85546875" style="21" customWidth="1"/>
    <col min="14" max="14" width="10.85546875" style="21" bestFit="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7.140625" style="22"/>
    <col min="22" max="22" width="11.140625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79</v>
      </c>
      <c r="O4" s="467"/>
      <c r="P4" s="10" t="s">
        <v>11</v>
      </c>
      <c r="Q4" s="35">
        <f>JULY!Q4</f>
        <v>2022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0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480"/>
      <c r="S7" s="480"/>
      <c r="T7" s="492"/>
      <c r="U7" s="490"/>
      <c r="V7" s="491"/>
    </row>
    <row r="8" spans="1:33" s="4" customFormat="1" x14ac:dyDescent="0.2">
      <c r="A8" s="470" t="s">
        <v>80</v>
      </c>
      <c r="B8" s="471"/>
      <c r="C8" s="471"/>
      <c r="D8" s="471"/>
      <c r="E8" s="472"/>
      <c r="F8" s="473"/>
      <c r="G8" s="474"/>
      <c r="H8" s="475"/>
      <c r="I8" s="365">
        <f>OCTOBER!I46</f>
        <v>0</v>
      </c>
      <c r="J8" s="365">
        <f>OCTOBER!J46</f>
        <v>0</v>
      </c>
      <c r="K8" s="365">
        <f>OCTOBER!K46</f>
        <v>0</v>
      </c>
      <c r="L8" s="365">
        <f>OCTOBER!L46</f>
        <v>0</v>
      </c>
      <c r="M8" s="365">
        <f>OCTOBER!M46</f>
        <v>0</v>
      </c>
      <c r="N8" s="365">
        <f>OCTOBER!N46</f>
        <v>0</v>
      </c>
      <c r="O8" s="365">
        <f>OCTOBER!O46</f>
        <v>0</v>
      </c>
      <c r="P8" s="365">
        <f>OCTOBER!P46</f>
        <v>0</v>
      </c>
      <c r="Q8" s="365">
        <f>OCTOBER!Q46</f>
        <v>0</v>
      </c>
      <c r="R8" s="366"/>
      <c r="S8" s="367"/>
      <c r="T8" s="368">
        <f>OCTOBER!T46</f>
        <v>0</v>
      </c>
      <c r="U8" s="369">
        <f>OCTOBER!U46</f>
        <v>0</v>
      </c>
      <c r="V8" s="359"/>
    </row>
    <row r="9" spans="1:33" s="4" customFormat="1" ht="12.2" customHeight="1" x14ac:dyDescent="0.2">
      <c r="A9" s="47"/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86"/>
      <c r="B10" s="85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48"/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39">
        <v>1</v>
      </c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39">
        <v>2</v>
      </c>
      <c r="B13" s="40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39">
        <v>3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61"/>
      <c r="S14" s="42"/>
      <c r="T14" s="347"/>
      <c r="U14" s="353"/>
      <c r="V14" s="357"/>
    </row>
    <row r="15" spans="1:33" s="4" customFormat="1" ht="13.5" customHeight="1" thickBot="1" x14ac:dyDescent="0.25">
      <c r="A15" s="52">
        <v>4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56">
        <f>SUM(Q8:Q15)</f>
        <v>0</v>
      </c>
      <c r="S15" s="56" t="str">
        <f>IF((SUM(I8:I15)-40)&gt;0,IF($O$3="x",(SUM(I8:I15)-40)*1.5,""),"")</f>
        <v/>
      </c>
      <c r="T15" s="348"/>
      <c r="U15" s="354"/>
      <c r="V15" s="358"/>
    </row>
    <row r="16" spans="1:33" s="4" customFormat="1" ht="13.5" customHeight="1" x14ac:dyDescent="0.2">
      <c r="A16" s="48">
        <v>5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6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7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8</v>
      </c>
      <c r="B19" s="40" t="s">
        <v>36</v>
      </c>
      <c r="C19" s="264"/>
      <c r="D19" s="264"/>
      <c r="E19" s="264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9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10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11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>
        <v>8</v>
      </c>
      <c r="M22" s="269"/>
      <c r="N22" s="269"/>
      <c r="O22" s="269"/>
      <c r="P22" s="269"/>
      <c r="Q22" s="55">
        <f t="shared" si="1"/>
        <v>8</v>
      </c>
      <c r="R22" s="56">
        <f>SUM(Q16:Q22)</f>
        <v>8</v>
      </c>
      <c r="S22" s="56" t="str">
        <f>IF((SUM(I16:I22)-40)&gt;0,IF($O$3="x",(SUM(I16:I22)-40)*1.5,""),"")</f>
        <v/>
      </c>
      <c r="T22" s="145"/>
      <c r="U22" s="145"/>
      <c r="V22" s="413" t="s">
        <v>172</v>
      </c>
    </row>
    <row r="23" spans="1:22" s="4" customFormat="1" ht="13.5" customHeight="1" x14ac:dyDescent="0.2">
      <c r="A23" s="48">
        <v>12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13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14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15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16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17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18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/>
      <c r="M29" s="269"/>
      <c r="N29" s="269"/>
      <c r="O29" s="269"/>
      <c r="P29" s="269"/>
      <c r="Q29" s="55">
        <f t="shared" si="1"/>
        <v>0</v>
      </c>
      <c r="R29" s="56">
        <f>SUM(Q23:Q29)</f>
        <v>0</v>
      </c>
      <c r="S29" s="56" t="str">
        <f>IF((SUM(I23:I29)-40)&gt;0,IF($O$3="x",(SUM(I23:I29)-40)*1.5,""),"")</f>
        <v/>
      </c>
      <c r="T29" s="145"/>
      <c r="U29" s="145"/>
      <c r="V29" s="239"/>
    </row>
    <row r="30" spans="1:22" s="4" customFormat="1" ht="13.5" customHeight="1" x14ac:dyDescent="0.2">
      <c r="A30" s="48">
        <v>19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20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21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22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23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63"/>
      <c r="P34" s="26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24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>
        <v>8</v>
      </c>
      <c r="M35" s="263"/>
      <c r="N35" s="263"/>
      <c r="O35" s="263"/>
      <c r="P35" s="263"/>
      <c r="Q35" s="37">
        <f t="shared" si="1"/>
        <v>8</v>
      </c>
      <c r="R35" s="361"/>
      <c r="S35" s="42"/>
      <c r="T35" s="144"/>
      <c r="U35" s="144"/>
      <c r="V35" s="238" t="s">
        <v>173</v>
      </c>
    </row>
    <row r="36" spans="1:22" s="4" customFormat="1" ht="13.5" customHeight="1" thickBot="1" x14ac:dyDescent="0.25">
      <c r="A36" s="52">
        <v>25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/>
      <c r="M36" s="269"/>
      <c r="N36" s="269"/>
      <c r="O36" s="269"/>
      <c r="P36" s="269"/>
      <c r="Q36" s="55">
        <f t="shared" si="1"/>
        <v>0</v>
      </c>
      <c r="R36" s="56">
        <f>SUM(Q30:Q36)</f>
        <v>8</v>
      </c>
      <c r="S36" s="56" t="str">
        <f>IF((SUM(I30:I36)-40)&gt;0,IF($O$3="x",(SUM(I30:I36)-40)*1.5,""),"")</f>
        <v/>
      </c>
      <c r="T36" s="145"/>
      <c r="U36" s="145"/>
      <c r="V36" s="239"/>
    </row>
    <row r="37" spans="1:22" s="4" customFormat="1" ht="13.5" customHeight="1" x14ac:dyDescent="0.2">
      <c r="A37" s="48">
        <v>26</v>
      </c>
      <c r="B37" s="49" t="s">
        <v>33</v>
      </c>
      <c r="C37" s="270"/>
      <c r="D37" s="270"/>
      <c r="E37" s="270"/>
      <c r="F37" s="270"/>
      <c r="G37" s="270"/>
      <c r="H37" s="270"/>
      <c r="I37" s="50"/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27</v>
      </c>
      <c r="B38" s="40" t="s">
        <v>34</v>
      </c>
      <c r="C38" s="264"/>
      <c r="D38" s="264"/>
      <c r="E38" s="264"/>
      <c r="F38" s="264"/>
      <c r="G38" s="264"/>
      <c r="H38" s="264"/>
      <c r="I38" s="41"/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>
        <v>28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39">
        <v>29</v>
      </c>
      <c r="B40" s="40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39">
        <v>30</v>
      </c>
      <c r="B41" s="40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39"/>
      <c r="B42" s="43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/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56">
        <f>SUM(Q37:Q43)</f>
        <v>0</v>
      </c>
      <c r="S43" s="56" t="str">
        <f>IF((SUM(I37:I43)-40)&gt;0,IF($O$3="x",(SUM(I37:I43)-40)*1.5,""),"")</f>
        <v/>
      </c>
      <c r="T43" s="145"/>
      <c r="U43" s="145"/>
      <c r="V43" s="239"/>
    </row>
    <row r="44" spans="1:22" s="4" customFormat="1" x14ac:dyDescent="0.2">
      <c r="A44" s="48"/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33"/>
    </row>
    <row r="45" spans="1:22" s="4" customFormat="1" x14ac:dyDescent="0.2">
      <c r="A45" s="47"/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SUM(Q44:Q45)</f>
        <v>0</v>
      </c>
      <c r="S45" s="331"/>
      <c r="T45" s="326"/>
      <c r="U45" s="326"/>
      <c r="V45" s="334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16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299"/>
      <c r="F48" s="299"/>
      <c r="G48" s="299"/>
      <c r="H48" s="299"/>
      <c r="I48" s="299"/>
      <c r="J48" s="68" t="s">
        <v>43</v>
      </c>
      <c r="K48" s="68"/>
      <c r="L48" s="68"/>
      <c r="M48" s="299"/>
      <c r="N48" s="299"/>
      <c r="O48" s="299"/>
      <c r="P48" s="299"/>
      <c r="Q48" s="299"/>
      <c r="R48" s="18" t="s">
        <v>44</v>
      </c>
      <c r="S48" s="32"/>
      <c r="T48" s="300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82">
        <f>OCTOBER!J56</f>
        <v>0</v>
      </c>
      <c r="K51" s="82">
        <f>OCTOBER!K56</f>
        <v>26.64</v>
      </c>
      <c r="L51" s="247"/>
      <c r="N51" s="247" t="s">
        <v>55</v>
      </c>
      <c r="O51" s="82">
        <f>OCTOBER!O55</f>
        <v>64</v>
      </c>
      <c r="P51" s="82">
        <f>OCTOBER!P55</f>
        <v>0</v>
      </c>
      <c r="Q51" s="82">
        <f>OCTOBER!Q55</f>
        <v>120</v>
      </c>
      <c r="R51" s="66"/>
      <c r="S51" s="66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26.64</v>
      </c>
      <c r="L54" s="247"/>
      <c r="N54" s="247" t="s">
        <v>61</v>
      </c>
      <c r="O54" s="83">
        <f>SUM(L9:L45)</f>
        <v>16</v>
      </c>
      <c r="P54" s="83">
        <f>SUM(M9:M45)</f>
        <v>0</v>
      </c>
      <c r="Q54" s="83">
        <f>SUM(N9:N45)</f>
        <v>0</v>
      </c>
      <c r="R54" s="66"/>
      <c r="S54" s="66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78">
        <f>OCTOBER!J55</f>
        <v>0</v>
      </c>
      <c r="K55" s="278">
        <f>OCTOBER!K55</f>
        <v>6.66</v>
      </c>
      <c r="L55" s="67"/>
      <c r="N55" s="73" t="s">
        <v>64</v>
      </c>
      <c r="O55" s="81">
        <f>(+O51-O52+O53)-O54</f>
        <v>48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s="72" customFormat="1" ht="16.5" thickTop="1" thickBot="1" x14ac:dyDescent="0.3">
      <c r="A56" s="249"/>
      <c r="B56" s="410"/>
      <c r="C56" s="412" t="s">
        <v>62</v>
      </c>
      <c r="D56" s="412">
        <v>11</v>
      </c>
      <c r="E56" s="412">
        <v>264</v>
      </c>
      <c r="F56" s="15"/>
      <c r="G56" s="15"/>
      <c r="H56" s="15"/>
      <c r="I56" s="76" t="s">
        <v>66</v>
      </c>
      <c r="J56" s="81">
        <f>+J54+J55</f>
        <v>0</v>
      </c>
      <c r="K56" s="81">
        <f>+K54+K55</f>
        <v>33.299999999999997</v>
      </c>
      <c r="L56" s="15"/>
      <c r="M56" s="15"/>
      <c r="N56" s="15"/>
      <c r="O56" s="15"/>
      <c r="P56" s="15"/>
      <c r="Q56" s="15"/>
      <c r="R56" s="15"/>
      <c r="S56" s="15"/>
      <c r="T56" s="251"/>
    </row>
    <row r="57" spans="1:20" ht="15.75" thickTop="1" x14ac:dyDescent="0.25">
      <c r="A57" s="250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43"/>
      <c r="S57" s="243"/>
      <c r="T57" s="252"/>
    </row>
    <row r="58" spans="1:20" s="243" customFormat="1" ht="15" x14ac:dyDescent="0.25">
      <c r="A58" s="250"/>
      <c r="B58" s="410"/>
      <c r="C58" s="412" t="s">
        <v>67</v>
      </c>
      <c r="D58" s="412">
        <v>16</v>
      </c>
      <c r="E58" s="412">
        <v>384</v>
      </c>
      <c r="F58" s="251"/>
      <c r="G58" s="251"/>
      <c r="H58" s="251"/>
      <c r="I58" s="245"/>
      <c r="J58" s="251"/>
      <c r="K58" s="251"/>
      <c r="L58" s="251"/>
      <c r="M58" s="251"/>
      <c r="N58" s="251"/>
      <c r="Q58" s="244"/>
      <c r="T58" s="252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JWfLNGDi4XaNe22Vi1F1UvXpAfGHhzKgTNb6g2EkPqZWWTi5+vUxqV5cXsHh8gqS6eW8LD2Y1vXKcBYn9I+o9Q==" saltValue="pZm+08LdF7NzDTGLScOb7w==" spinCount="100000" sheet="1" selectLockedCells="1"/>
  <mergeCells count="33">
    <mergeCell ref="U6:U7"/>
    <mergeCell ref="V6:V7"/>
    <mergeCell ref="B50:E50"/>
    <mergeCell ref="A59:S59"/>
    <mergeCell ref="J6:J7"/>
    <mergeCell ref="R6:R7"/>
    <mergeCell ref="K6:K7"/>
    <mergeCell ref="L6:L7"/>
    <mergeCell ref="M6:M7"/>
    <mergeCell ref="T6:T7"/>
    <mergeCell ref="J57:Q57"/>
    <mergeCell ref="N4:O4"/>
    <mergeCell ref="R4:S4"/>
    <mergeCell ref="A8:E8"/>
    <mergeCell ref="F8:H8"/>
    <mergeCell ref="A47:S47"/>
    <mergeCell ref="A46:H46"/>
    <mergeCell ref="S6:S7"/>
    <mergeCell ref="O6:O7"/>
    <mergeCell ref="P6:P7"/>
    <mergeCell ref="A5:T5"/>
    <mergeCell ref="A6:A7"/>
    <mergeCell ref="B6:B7"/>
    <mergeCell ref="N6:N7"/>
    <mergeCell ref="C6:H6"/>
    <mergeCell ref="I6:I7"/>
    <mergeCell ref="Q6:Q7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17" bottom="0.25" header="0.38" footer="0.27"/>
  <pageSetup scale="6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9"/>
  <sheetViews>
    <sheetView view="pageBreakPreview" topLeftCell="A13" zoomScale="85" zoomScaleNormal="100" zoomScaleSheetLayoutView="85" workbookViewId="0">
      <selection activeCell="V44" sqref="V44"/>
    </sheetView>
  </sheetViews>
  <sheetFormatPr defaultColWidth="7.140625" defaultRowHeight="12.75" x14ac:dyDescent="0.25"/>
  <cols>
    <col min="1" max="1" width="5.28515625" style="19" customWidth="1"/>
    <col min="2" max="2" width="6.140625" style="20" customWidth="1"/>
    <col min="3" max="8" width="7.140625" style="21" customWidth="1"/>
    <col min="9" max="9" width="8.7109375" style="21" customWidth="1"/>
    <col min="10" max="10" width="9.85546875" style="21" customWidth="1"/>
    <col min="11" max="11" width="8.85546875" style="21" customWidth="1"/>
    <col min="12" max="12" width="10.140625" style="21" bestFit="1" customWidth="1"/>
    <col min="13" max="13" width="8.85546875" style="21" customWidth="1"/>
    <col min="14" max="14" width="10.28515625" style="21" customWidth="1"/>
    <col min="15" max="16" width="8.85546875" style="22" customWidth="1"/>
    <col min="17" max="17" width="8.85546875" style="23" customWidth="1"/>
    <col min="18" max="18" width="8.85546875" style="22" customWidth="1"/>
    <col min="19" max="20" width="9.7109375" style="22" customWidth="1"/>
    <col min="21" max="21" width="7.140625" style="22"/>
    <col min="22" max="22" width="12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81</v>
      </c>
      <c r="O4" s="467"/>
      <c r="P4" s="10" t="s">
        <v>11</v>
      </c>
      <c r="Q4" s="35">
        <f>JULY!Q4</f>
        <v>2022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2" t="s">
        <v>25</v>
      </c>
      <c r="S6" s="499" t="s">
        <v>26</v>
      </c>
      <c r="T6" s="489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96"/>
      <c r="K7" s="496"/>
      <c r="L7" s="497"/>
      <c r="M7" s="495"/>
      <c r="N7" s="495"/>
      <c r="O7" s="496"/>
      <c r="P7" s="495"/>
      <c r="Q7" s="495"/>
      <c r="R7" s="495"/>
      <c r="S7" s="500"/>
      <c r="T7" s="498"/>
      <c r="U7" s="498"/>
      <c r="V7" s="491"/>
    </row>
    <row r="8" spans="1:33" s="4" customFormat="1" x14ac:dyDescent="0.2">
      <c r="A8" s="470" t="s">
        <v>82</v>
      </c>
      <c r="B8" s="471"/>
      <c r="C8" s="471"/>
      <c r="D8" s="471"/>
      <c r="E8" s="472"/>
      <c r="F8" s="473"/>
      <c r="G8" s="474"/>
      <c r="H8" s="475"/>
      <c r="I8" s="247">
        <f>NOVEMBER!I46</f>
        <v>0</v>
      </c>
      <c r="J8" s="382">
        <f>NOVEMBER!J46</f>
        <v>0</v>
      </c>
      <c r="K8" s="382">
        <f>NOVEMBER!K46</f>
        <v>0</v>
      </c>
      <c r="L8" s="382">
        <f>NOVEMBER!L46</f>
        <v>0</v>
      </c>
      <c r="M8" s="382">
        <f>NOVEMBER!M46</f>
        <v>0</v>
      </c>
      <c r="N8" s="382">
        <f>NOVEMBER!N46</f>
        <v>0</v>
      </c>
      <c r="O8" s="382">
        <f>NOVEMBER!O46</f>
        <v>0</v>
      </c>
      <c r="P8" s="382">
        <f>NOVEMBER!P46</f>
        <v>0</v>
      </c>
      <c r="Q8" s="382">
        <f>NOVEMBER!Q46</f>
        <v>0</v>
      </c>
      <c r="R8" s="383"/>
      <c r="S8" s="387"/>
      <c r="T8" s="387">
        <f>NOVEMBER!T46</f>
        <v>0</v>
      </c>
      <c r="U8" s="387">
        <f>NOVEMBER!U46</f>
        <v>0</v>
      </c>
      <c r="V8" s="359"/>
    </row>
    <row r="9" spans="1:33" s="4" customFormat="1" ht="12.2" customHeight="1" x14ac:dyDescent="0.2">
      <c r="A9" s="39"/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71"/>
      <c r="K9" s="271"/>
      <c r="L9" s="271"/>
      <c r="M9" s="271"/>
      <c r="N9" s="277"/>
      <c r="O9" s="271"/>
      <c r="P9" s="271"/>
      <c r="Q9" s="246">
        <f t="shared" ref="Q9:Q45" si="1">SUM(I9:P9)</f>
        <v>0</v>
      </c>
      <c r="R9" s="384"/>
      <c r="S9" s="388"/>
      <c r="T9" s="352"/>
      <c r="U9" s="352"/>
      <c r="V9" s="356"/>
    </row>
    <row r="10" spans="1:33" s="4" customFormat="1" ht="12.2" customHeight="1" x14ac:dyDescent="0.2">
      <c r="A10" s="39"/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84"/>
      <c r="S10" s="388"/>
      <c r="T10" s="352"/>
      <c r="U10" s="352"/>
      <c r="V10" s="356"/>
    </row>
    <row r="11" spans="1:33" s="4" customFormat="1" ht="12.2" customHeight="1" x14ac:dyDescent="0.2">
      <c r="A11" s="39"/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84"/>
      <c r="S11" s="388"/>
      <c r="T11" s="352"/>
      <c r="U11" s="352"/>
      <c r="V11" s="356"/>
    </row>
    <row r="12" spans="1:33" s="4" customFormat="1" ht="12.2" customHeight="1" x14ac:dyDescent="0.2">
      <c r="A12" s="39"/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85"/>
      <c r="S12" s="389"/>
      <c r="T12" s="353"/>
      <c r="U12" s="353"/>
      <c r="V12" s="357"/>
    </row>
    <row r="13" spans="1:33" s="4" customFormat="1" ht="12.2" customHeight="1" x14ac:dyDescent="0.2">
      <c r="A13" s="39"/>
      <c r="B13" s="40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85"/>
      <c r="S13" s="389"/>
      <c r="T13" s="353"/>
      <c r="U13" s="353"/>
      <c r="V13" s="357"/>
    </row>
    <row r="14" spans="1:33" s="4" customFormat="1" ht="12.2" customHeight="1" x14ac:dyDescent="0.2">
      <c r="A14" s="39">
        <v>1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85"/>
      <c r="S14" s="389"/>
      <c r="T14" s="353"/>
      <c r="U14" s="353"/>
      <c r="V14" s="357"/>
    </row>
    <row r="15" spans="1:33" s="4" customFormat="1" ht="13.5" customHeight="1" thickBot="1" x14ac:dyDescent="0.25">
      <c r="A15" s="52">
        <v>2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386">
        <f>SUM(Q8:Q15)</f>
        <v>0</v>
      </c>
      <c r="S15" s="335" t="str">
        <f>IF((SUM(I8:I15)-40)&gt;0,IF($O$3="x",(SUM(I8:I15)-40)*1.5,""),"")</f>
        <v/>
      </c>
      <c r="T15" s="354"/>
      <c r="U15" s="354"/>
      <c r="V15" s="358"/>
    </row>
    <row r="16" spans="1:33" s="4" customFormat="1" ht="13.5" customHeight="1" x14ac:dyDescent="0.2">
      <c r="A16" s="48">
        <v>3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4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5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6</v>
      </c>
      <c r="B19" s="40" t="s">
        <v>36</v>
      </c>
      <c r="C19" s="264"/>
      <c r="D19" s="264"/>
      <c r="E19" s="264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7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8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9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/>
      <c r="M22" s="269"/>
      <c r="N22" s="269"/>
      <c r="O22" s="269"/>
      <c r="P22" s="269"/>
      <c r="Q22" s="55">
        <f t="shared" si="1"/>
        <v>0</v>
      </c>
      <c r="R22" s="56">
        <f>SUM(Q16:Q22)</f>
        <v>0</v>
      </c>
      <c r="S22" s="56" t="str">
        <f>IF((SUM(I16:I22)-40)&gt;0,IF($O$3="x",(SUM(I16:I22)-40)*1.5,""),"")</f>
        <v/>
      </c>
      <c r="T22" s="145"/>
      <c r="U22" s="145"/>
      <c r="V22" s="239"/>
    </row>
    <row r="23" spans="1:22" s="4" customFormat="1" ht="13.5" customHeight="1" x14ac:dyDescent="0.2">
      <c r="A23" s="48">
        <v>10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11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12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13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9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14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15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16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/>
      <c r="M29" s="269"/>
      <c r="N29" s="269"/>
      <c r="O29" s="269"/>
      <c r="P29" s="269"/>
      <c r="Q29" s="55">
        <f t="shared" si="1"/>
        <v>0</v>
      </c>
      <c r="R29" s="56">
        <f>SUM(Q23:Q29)</f>
        <v>0</v>
      </c>
      <c r="S29" s="56" t="str">
        <f>IF((SUM(I23:I29)-40)&gt;0,IF($O$3="x",(SUM(I23:I29)-40)*1.5,""),"")</f>
        <v/>
      </c>
      <c r="T29" s="145"/>
      <c r="U29" s="145"/>
      <c r="V29" s="239"/>
    </row>
    <row r="30" spans="1:22" s="4" customFormat="1" ht="13.5" customHeight="1" x14ac:dyDescent="0.2">
      <c r="A30" s="48">
        <v>17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18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19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20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21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22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23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>
        <v>8</v>
      </c>
      <c r="M36" s="269"/>
      <c r="N36" s="269"/>
      <c r="O36" s="269"/>
      <c r="P36" s="269"/>
      <c r="Q36" s="55">
        <f t="shared" si="1"/>
        <v>8</v>
      </c>
      <c r="R36" s="56">
        <f>SUM(Q30:Q36)</f>
        <v>8</v>
      </c>
      <c r="S36" s="56" t="str">
        <f>IF((SUM(I30:I36)-40)&gt;0,IF($O$3="x",(SUM(I30:I36)-40)*1.5,""),"")</f>
        <v/>
      </c>
      <c r="T36" s="145"/>
      <c r="U36" s="145"/>
      <c r="V36" s="239" t="s">
        <v>174</v>
      </c>
    </row>
    <row r="37" spans="1:22" s="4" customFormat="1" ht="13.5" customHeight="1" x14ac:dyDescent="0.2">
      <c r="A37" s="48">
        <v>24</v>
      </c>
      <c r="B37" s="49" t="s">
        <v>33</v>
      </c>
      <c r="C37" s="270"/>
      <c r="D37" s="270"/>
      <c r="E37" s="270"/>
      <c r="F37" s="270"/>
      <c r="G37" s="270"/>
      <c r="H37" s="270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25</v>
      </c>
      <c r="B38" s="40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>
        <v>26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39">
        <v>27</v>
      </c>
      <c r="B40" s="40" t="s">
        <v>36</v>
      </c>
      <c r="C40" s="264"/>
      <c r="D40" s="264"/>
      <c r="E40" s="264"/>
      <c r="F40" s="264"/>
      <c r="G40" s="264"/>
      <c r="H40" s="264"/>
      <c r="I40" s="41">
        <f>(H40-G40+F40-E40+D40-C40)*24</f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39">
        <v>28</v>
      </c>
      <c r="B41" s="40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39">
        <v>29</v>
      </c>
      <c r="B42" s="43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>
        <v>30</v>
      </c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>
        <v>8</v>
      </c>
      <c r="M43" s="269"/>
      <c r="N43" s="269"/>
      <c r="O43" s="269"/>
      <c r="P43" s="269"/>
      <c r="Q43" s="55">
        <f t="shared" si="1"/>
        <v>8</v>
      </c>
      <c r="R43" s="56">
        <f>SUM(Q37:Q43)</f>
        <v>8</v>
      </c>
      <c r="S43" s="56" t="str">
        <f>IF((SUM(I37:I43)-40)&gt;0,IF($O$3="x",(SUM(I37:I43)-40)*1.5,""),"")</f>
        <v/>
      </c>
      <c r="T43" s="145"/>
      <c r="U43" s="145"/>
      <c r="V43" s="239" t="s">
        <v>175</v>
      </c>
    </row>
    <row r="44" spans="1:22" s="4" customFormat="1" x14ac:dyDescent="0.2">
      <c r="A44" s="48">
        <v>31</v>
      </c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33"/>
    </row>
    <row r="45" spans="1:22" s="4" customFormat="1" x14ac:dyDescent="0.2">
      <c r="A45" s="47"/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SUM(Q44:Q45)</f>
        <v>0</v>
      </c>
      <c r="S45" s="331"/>
      <c r="T45" s="326"/>
      <c r="U45" s="326"/>
      <c r="V45" s="334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16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288">
        <f>NOVEMBER!J56</f>
        <v>0</v>
      </c>
      <c r="K51" s="80">
        <f>NOVEMBER!K56</f>
        <v>33.299999999999997</v>
      </c>
      <c r="L51" s="247"/>
      <c r="N51" s="247" t="s">
        <v>55</v>
      </c>
      <c r="O51" s="84">
        <f>NOVEMBER!O55</f>
        <v>48</v>
      </c>
      <c r="P51" s="84">
        <f>NOVEMBER!P55</f>
        <v>0</v>
      </c>
      <c r="Q51" s="84">
        <f>NOVEMBER!Q55</f>
        <v>120</v>
      </c>
      <c r="R51" s="66"/>
      <c r="S51" s="66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33.299999999999997</v>
      </c>
      <c r="L54" s="247"/>
      <c r="N54" s="247" t="s">
        <v>61</v>
      </c>
      <c r="O54" s="83">
        <f>SUM(L9:L45)</f>
        <v>16</v>
      </c>
      <c r="P54" s="83">
        <f>SUM(M9:M45)</f>
        <v>0</v>
      </c>
      <c r="Q54" s="83">
        <f>SUM(N9:N45)</f>
        <v>0</v>
      </c>
      <c r="R54" s="66"/>
      <c r="S54" s="66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28">
        <f>NOVEMBER!J55</f>
        <v>0</v>
      </c>
      <c r="K55" s="228">
        <f>NOVEMBER!K55</f>
        <v>6.66</v>
      </c>
      <c r="L55" s="67"/>
      <c r="N55" s="73" t="s">
        <v>64</v>
      </c>
      <c r="O55" s="81">
        <f>(+O51-O52+O53)-O54</f>
        <v>32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s="72" customFormat="1" ht="16.5" thickTop="1" thickBot="1" x14ac:dyDescent="0.3">
      <c r="A56" s="256"/>
      <c r="B56" s="410"/>
      <c r="C56" s="412" t="s">
        <v>62</v>
      </c>
      <c r="D56" s="412">
        <v>11</v>
      </c>
      <c r="E56" s="412">
        <v>264</v>
      </c>
      <c r="F56" s="249"/>
      <c r="G56" s="74"/>
      <c r="H56" s="74"/>
      <c r="I56" s="245" t="s">
        <v>66</v>
      </c>
      <c r="J56" s="81">
        <f>+J54+J55</f>
        <v>0</v>
      </c>
      <c r="K56" s="81">
        <f>+K54+K55</f>
        <v>39.959999999999994</v>
      </c>
      <c r="L56" s="74"/>
      <c r="M56" s="75"/>
      <c r="N56" s="75"/>
      <c r="O56" s="75"/>
      <c r="P56" s="75"/>
      <c r="Q56" s="75"/>
      <c r="R56" s="75"/>
      <c r="S56" s="75"/>
      <c r="T56" s="251"/>
    </row>
    <row r="57" spans="1:20" s="72" customFormat="1" ht="15.75" thickTop="1" x14ac:dyDescent="0.3">
      <c r="A57" s="257"/>
      <c r="B57" s="410"/>
      <c r="C57" s="412" t="s">
        <v>65</v>
      </c>
      <c r="D57" s="412">
        <v>13</v>
      </c>
      <c r="E57" s="412">
        <v>312</v>
      </c>
      <c r="F57" s="253"/>
      <c r="G57" s="253"/>
      <c r="H57" s="253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53"/>
      <c r="S57" s="253"/>
      <c r="T57" s="255"/>
    </row>
    <row r="58" spans="1:20" s="251" customFormat="1" ht="15" x14ac:dyDescent="0.3">
      <c r="A58" s="257"/>
      <c r="B58" s="410"/>
      <c r="C58" s="412" t="s">
        <v>67</v>
      </c>
      <c r="D58" s="412">
        <v>16</v>
      </c>
      <c r="E58" s="412">
        <v>384</v>
      </c>
      <c r="F58" s="253"/>
      <c r="G58" s="253"/>
      <c r="H58" s="253"/>
      <c r="I58" s="245"/>
      <c r="J58" s="253"/>
      <c r="K58" s="253"/>
      <c r="L58" s="253"/>
      <c r="M58" s="253"/>
      <c r="N58" s="253"/>
      <c r="O58" s="253"/>
      <c r="P58" s="253"/>
      <c r="Q58" s="248"/>
      <c r="R58" s="253"/>
      <c r="S58" s="253"/>
      <c r="T58" s="255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E2cjuYgL1Zli5Bm08YOayEZwd+vdyNwAgoL4Zg/vFcI8Hzvyen9vU25JrGA/aBcBbLFvlS738gikLVMWoX8GFw==" saltValue="CNTzYtEnGSDsO6E7kTqlqA==" spinCount="100000" sheet="1" selectLockedCells="1"/>
  <mergeCells count="33">
    <mergeCell ref="T6:T7"/>
    <mergeCell ref="U6:U7"/>
    <mergeCell ref="V6:V7"/>
    <mergeCell ref="A59:S59"/>
    <mergeCell ref="S6:S7"/>
    <mergeCell ref="O6:O7"/>
    <mergeCell ref="P6:P7"/>
    <mergeCell ref="A47:S47"/>
    <mergeCell ref="A46:H46"/>
    <mergeCell ref="B50:E50"/>
    <mergeCell ref="J57:Q57"/>
    <mergeCell ref="R4:S4"/>
    <mergeCell ref="A8:E8"/>
    <mergeCell ref="Q6:Q7"/>
    <mergeCell ref="R6:R7"/>
    <mergeCell ref="F8:H8"/>
    <mergeCell ref="C6:H6"/>
    <mergeCell ref="I6:I7"/>
    <mergeCell ref="J6:J7"/>
    <mergeCell ref="N4:O4"/>
    <mergeCell ref="L6:L7"/>
    <mergeCell ref="A5:T5"/>
    <mergeCell ref="A6:A7"/>
    <mergeCell ref="B6:B7"/>
    <mergeCell ref="M6:M7"/>
    <mergeCell ref="N6:N7"/>
    <mergeCell ref="K6:K7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17" bottom="0.25" header="0.38" footer="0.28000000000000003"/>
  <pageSetup scale="6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9"/>
  <sheetViews>
    <sheetView view="pageBreakPreview" topLeftCell="A15" zoomScale="85" zoomScaleNormal="100" zoomScaleSheetLayoutView="85" workbookViewId="0">
      <selection activeCell="V22" sqref="V22"/>
    </sheetView>
  </sheetViews>
  <sheetFormatPr defaultColWidth="7.140625" defaultRowHeight="12.75" x14ac:dyDescent="0.25"/>
  <cols>
    <col min="1" max="1" width="5.28515625" style="19" customWidth="1"/>
    <col min="2" max="2" width="5.85546875" style="20" customWidth="1"/>
    <col min="3" max="8" width="7.140625" style="21" customWidth="1"/>
    <col min="9" max="9" width="9.5703125" style="21" customWidth="1"/>
    <col min="10" max="11" width="8.85546875" style="21" customWidth="1"/>
    <col min="12" max="12" width="9.7109375" style="21" bestFit="1" customWidth="1"/>
    <col min="13" max="14" width="8.85546875" style="2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7.140625" style="22"/>
    <col min="22" max="22" width="15.140625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83</v>
      </c>
      <c r="O4" s="467"/>
      <c r="P4" s="10" t="s">
        <v>11</v>
      </c>
      <c r="Q4" s="35">
        <v>2023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61.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502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502"/>
      <c r="S7" s="480"/>
      <c r="T7" s="492"/>
      <c r="U7" s="490"/>
      <c r="V7" s="491"/>
    </row>
    <row r="8" spans="1:33" s="4" customFormat="1" x14ac:dyDescent="0.2">
      <c r="A8" s="470" t="s">
        <v>84</v>
      </c>
      <c r="B8" s="471"/>
      <c r="C8" s="471"/>
      <c r="D8" s="471"/>
      <c r="E8" s="472"/>
      <c r="F8" s="473"/>
      <c r="G8" s="474"/>
      <c r="H8" s="475"/>
      <c r="I8" s="365">
        <f>DECEMBER!I46</f>
        <v>0</v>
      </c>
      <c r="J8" s="365">
        <f>DECEMBER!J46</f>
        <v>0</v>
      </c>
      <c r="K8" s="365">
        <f>DECEMBER!K46</f>
        <v>0</v>
      </c>
      <c r="L8" s="365">
        <f>DECEMBER!L46</f>
        <v>0</v>
      </c>
      <c r="M8" s="365">
        <f>DECEMBER!M46</f>
        <v>0</v>
      </c>
      <c r="N8" s="365">
        <f>DECEMBER!N46</f>
        <v>0</v>
      </c>
      <c r="O8" s="365">
        <f>DECEMBER!O46</f>
        <v>0</v>
      </c>
      <c r="P8" s="365">
        <f>DECEMBER!P46</f>
        <v>0</v>
      </c>
      <c r="Q8" s="365">
        <f>DECEMBER!Q46</f>
        <v>0</v>
      </c>
      <c r="R8" s="366"/>
      <c r="S8" s="367"/>
      <c r="T8" s="368">
        <f>DECEMBER!T46</f>
        <v>0</v>
      </c>
      <c r="U8" s="369">
        <f>DECEMBER!U46</f>
        <v>0</v>
      </c>
      <c r="V8" s="359"/>
    </row>
    <row r="9" spans="1:33" s="4" customFormat="1" ht="12.2" customHeight="1" x14ac:dyDescent="0.2">
      <c r="A9" s="39"/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39">
        <v>1</v>
      </c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39">
        <v>2</v>
      </c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47">
        <v>3</v>
      </c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86">
        <v>4</v>
      </c>
      <c r="B13" s="85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48">
        <v>5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42"/>
      <c r="S14" s="42"/>
      <c r="T14" s="347"/>
      <c r="U14" s="353"/>
      <c r="V14" s="357"/>
    </row>
    <row r="15" spans="1:33" s="4" customFormat="1" ht="13.5" customHeight="1" thickBot="1" x14ac:dyDescent="0.25">
      <c r="A15" s="52">
        <v>6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56">
        <f>SUM(Q8:Q15)</f>
        <v>0</v>
      </c>
      <c r="S15" s="56" t="str">
        <f>IF((SUM(I8:I15)-40)&gt;0,IF($O$3="x",(SUM(I8:I15)-40)*1.5,""),"")</f>
        <v/>
      </c>
      <c r="T15" s="348"/>
      <c r="U15" s="354"/>
      <c r="V15" s="358"/>
    </row>
    <row r="16" spans="1:33" s="4" customFormat="1" ht="13.5" customHeight="1" x14ac:dyDescent="0.2">
      <c r="A16" s="48">
        <v>7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8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9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10</v>
      </c>
      <c r="B19" s="40" t="s">
        <v>36</v>
      </c>
      <c r="C19" s="264"/>
      <c r="D19" s="264"/>
      <c r="E19" s="264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11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12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13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>
        <v>8</v>
      </c>
      <c r="M22" s="269"/>
      <c r="N22" s="269"/>
      <c r="O22" s="269"/>
      <c r="P22" s="269"/>
      <c r="Q22" s="55">
        <f t="shared" si="1"/>
        <v>8</v>
      </c>
      <c r="R22" s="56">
        <f>SUM(Q16:Q22)</f>
        <v>8</v>
      </c>
      <c r="S22" s="56" t="str">
        <f>IF((SUM(I16:I22)-40)&gt;0,IF($O$3="x",(SUM(I16:I22)-40)*1.5,""),"")</f>
        <v/>
      </c>
      <c r="T22" s="145"/>
      <c r="U22" s="145"/>
      <c r="V22" s="239" t="s">
        <v>177</v>
      </c>
    </row>
    <row r="23" spans="1:22" s="4" customFormat="1" ht="13.5" customHeight="1" x14ac:dyDescent="0.2">
      <c r="A23" s="48">
        <v>14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15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16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17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18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19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20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/>
      <c r="M29" s="269"/>
      <c r="N29" s="269"/>
      <c r="O29" s="269"/>
      <c r="P29" s="269"/>
      <c r="Q29" s="55">
        <f t="shared" si="1"/>
        <v>0</v>
      </c>
      <c r="R29" s="56">
        <f>SUM(Q23:Q29)</f>
        <v>0</v>
      </c>
      <c r="S29" s="56" t="str">
        <f>IF((SUM(I23:I29)-40)&gt;0,IF($O$3="x",(SUM(I23:I29)-40)*1.5,""),"")</f>
        <v/>
      </c>
      <c r="T29" s="145"/>
      <c r="U29" s="145"/>
      <c r="V29" s="239"/>
    </row>
    <row r="30" spans="1:22" s="4" customFormat="1" ht="13.5" customHeight="1" x14ac:dyDescent="0.2">
      <c r="A30" s="48">
        <v>21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22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23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24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25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26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27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/>
      <c r="M36" s="269"/>
      <c r="N36" s="269"/>
      <c r="O36" s="269"/>
      <c r="P36" s="269"/>
      <c r="Q36" s="55">
        <f t="shared" si="1"/>
        <v>0</v>
      </c>
      <c r="R36" s="56">
        <f>SUM(Q30:Q36)</f>
        <v>0</v>
      </c>
      <c r="S36" s="56" t="str">
        <f>IF((SUM(I30:I36)-40)&gt;0,IF($O$3="x",(SUM(I30:I36)-40)*1.5,""),"")</f>
        <v/>
      </c>
      <c r="T36" s="145"/>
      <c r="U36" s="145"/>
      <c r="V36" s="239"/>
    </row>
    <row r="37" spans="1:22" s="4" customFormat="1" ht="13.5" customHeight="1" x14ac:dyDescent="0.2">
      <c r="A37" s="48">
        <v>28</v>
      </c>
      <c r="B37" s="49" t="s">
        <v>33</v>
      </c>
      <c r="C37" s="270"/>
      <c r="D37" s="270"/>
      <c r="E37" s="270"/>
      <c r="F37" s="270"/>
      <c r="G37" s="270"/>
      <c r="H37" s="270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29</v>
      </c>
      <c r="B38" s="40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>
        <v>30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39">
        <v>31</v>
      </c>
      <c r="B40" s="40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39"/>
      <c r="B41" s="40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39"/>
      <c r="B42" s="43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/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56">
        <f>SUM(Q37:Q43)</f>
        <v>0</v>
      </c>
      <c r="S43" s="56" t="str">
        <f>IF((SUM(I37:I43)-40)&gt;0,IF($O$3="x",(SUM(I37:I43)-40)*1.5,""),"")</f>
        <v/>
      </c>
      <c r="T43" s="145"/>
      <c r="U43" s="145"/>
      <c r="V43" s="239"/>
    </row>
    <row r="44" spans="1:22" s="4" customFormat="1" x14ac:dyDescent="0.2">
      <c r="A44" s="47"/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33"/>
    </row>
    <row r="45" spans="1:22" s="4" customFormat="1" x14ac:dyDescent="0.2">
      <c r="A45" s="86"/>
      <c r="B45" s="85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SUM(Q44:Q45)</f>
        <v>0</v>
      </c>
      <c r="S45" s="331"/>
      <c r="T45" s="326"/>
      <c r="U45" s="326"/>
      <c r="V45" s="334"/>
    </row>
    <row r="46" spans="1:22" s="4" customFormat="1" ht="15" customHeight="1" thickBot="1" x14ac:dyDescent="0.25">
      <c r="A46" s="501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8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80">
        <f>DECEMBER!J56</f>
        <v>0</v>
      </c>
      <c r="K51" s="80">
        <f>DECEMBER!K56</f>
        <v>39.959999999999994</v>
      </c>
      <c r="L51" s="247"/>
      <c r="N51" s="247" t="s">
        <v>55</v>
      </c>
      <c r="O51" s="82">
        <f>DECEMBER!O55</f>
        <v>32</v>
      </c>
      <c r="P51" s="82">
        <f>DECEMBER!P55</f>
        <v>0</v>
      </c>
      <c r="Q51" s="82">
        <f>DECEMBER!Q55</f>
        <v>120</v>
      </c>
      <c r="R51" s="66"/>
      <c r="S51" s="66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39.959999999999994</v>
      </c>
      <c r="L54" s="247"/>
      <c r="N54" s="247" t="s">
        <v>61</v>
      </c>
      <c r="O54" s="83">
        <f>SUM(L9:L45)</f>
        <v>8</v>
      </c>
      <c r="P54" s="83">
        <f>SUM(M9:M45)</f>
        <v>0</v>
      </c>
      <c r="Q54" s="83">
        <f>SUM(N9:N45)</f>
        <v>0</v>
      </c>
      <c r="R54" s="66"/>
      <c r="S54" s="66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78">
        <f>DECEMBER!J55</f>
        <v>0</v>
      </c>
      <c r="K55" s="278">
        <f>DECEMBER!K55</f>
        <v>6.66</v>
      </c>
      <c r="L55" s="67"/>
      <c r="N55" s="73" t="s">
        <v>64</v>
      </c>
      <c r="O55" s="81">
        <f>(+O51-O52+O53)-O54</f>
        <v>24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s="72" customFormat="1" ht="14.25" customHeight="1" thickTop="1" thickBot="1" x14ac:dyDescent="0.3">
      <c r="A56" s="390"/>
      <c r="B56" s="410"/>
      <c r="C56" s="412" t="s">
        <v>62</v>
      </c>
      <c r="D56" s="412">
        <v>11</v>
      </c>
      <c r="E56" s="412">
        <v>264</v>
      </c>
      <c r="F56" s="394"/>
      <c r="G56" s="77"/>
      <c r="H56" s="77"/>
      <c r="I56" s="79" t="s">
        <v>66</v>
      </c>
      <c r="J56" s="81">
        <f>+J54+J55</f>
        <v>0</v>
      </c>
      <c r="K56" s="81">
        <f>+K54+K55</f>
        <v>46.61999999999999</v>
      </c>
      <c r="L56" s="77"/>
      <c r="M56" s="78"/>
      <c r="N56" s="78"/>
      <c r="O56" s="78"/>
      <c r="P56" s="78"/>
      <c r="Q56" s="78"/>
      <c r="R56" s="78"/>
      <c r="S56" s="78"/>
      <c r="T56" s="251"/>
    </row>
    <row r="57" spans="1:20" s="72" customFormat="1" ht="14.25" customHeight="1" thickTop="1" x14ac:dyDescent="0.25">
      <c r="A57" s="254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51"/>
      <c r="S57" s="251"/>
      <c r="T57" s="255"/>
    </row>
    <row r="58" spans="1:20" s="251" customFormat="1" ht="14.25" customHeight="1" x14ac:dyDescent="0.25">
      <c r="A58" s="254"/>
      <c r="B58" s="410"/>
      <c r="C58" s="412" t="s">
        <v>67</v>
      </c>
      <c r="D58" s="412">
        <v>16</v>
      </c>
      <c r="E58" s="412">
        <v>384</v>
      </c>
      <c r="I58" s="245"/>
      <c r="Q58" s="244"/>
      <c r="T58" s="255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hSNqAdb0j+3nmwHyFGH8c6j8xKKFPT20J6XG7MQN3Bw72OzO7FM3VwQWwl/g5qOudg3b6Q/MgUlWP2G1EpMxFw==" saltValue="N7aUQD35HgeBnIjhghUl/Q==" spinCount="100000" sheet="1" objects="1" scenarios="1"/>
  <mergeCells count="33">
    <mergeCell ref="U6:U7"/>
    <mergeCell ref="V6:V7"/>
    <mergeCell ref="A8:E8"/>
    <mergeCell ref="K6:K7"/>
    <mergeCell ref="L6:L7"/>
    <mergeCell ref="F8:H8"/>
    <mergeCell ref="A59:S59"/>
    <mergeCell ref="A47:S47"/>
    <mergeCell ref="A46:H46"/>
    <mergeCell ref="M6:M7"/>
    <mergeCell ref="N6:N7"/>
    <mergeCell ref="J6:J7"/>
    <mergeCell ref="Q6:Q7"/>
    <mergeCell ref="R6:R7"/>
    <mergeCell ref="O6:O7"/>
    <mergeCell ref="B50:E50"/>
    <mergeCell ref="J57:Q57"/>
    <mergeCell ref="A5:T5"/>
    <mergeCell ref="A6:A7"/>
    <mergeCell ref="B6:B7"/>
    <mergeCell ref="C6:H6"/>
    <mergeCell ref="I6:I7"/>
    <mergeCell ref="P6:P7"/>
    <mergeCell ref="S6:S7"/>
    <mergeCell ref="T6:T7"/>
    <mergeCell ref="N4:O4"/>
    <mergeCell ref="R4:S4"/>
    <mergeCell ref="A2:C3"/>
    <mergeCell ref="D2:H3"/>
    <mergeCell ref="I2:J3"/>
    <mergeCell ref="K2:L3"/>
    <mergeCell ref="D4:H4"/>
    <mergeCell ref="K4:L4"/>
  </mergeCells>
  <phoneticPr fontId="3" type="noConversion"/>
  <printOptions horizontalCentered="1" verticalCentered="1"/>
  <pageMargins left="0.25" right="0.25" top="0.2" bottom="0.25" header="0.38" footer="0.25"/>
  <pageSetup scale="64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9"/>
  <sheetViews>
    <sheetView view="pageBreakPreview" topLeftCell="A19" zoomScale="85" zoomScaleNormal="100" zoomScaleSheetLayoutView="85" workbookViewId="0">
      <selection activeCell="V30" sqref="V30"/>
    </sheetView>
  </sheetViews>
  <sheetFormatPr defaultColWidth="7.140625" defaultRowHeight="12.75" x14ac:dyDescent="0.25"/>
  <cols>
    <col min="1" max="1" width="6" style="19" customWidth="1"/>
    <col min="2" max="2" width="6.140625" style="20" customWidth="1"/>
    <col min="3" max="8" width="7.140625" style="21" customWidth="1"/>
    <col min="9" max="9" width="8.28515625" style="21" customWidth="1"/>
    <col min="10" max="11" width="8.85546875" style="21" customWidth="1"/>
    <col min="12" max="12" width="9.7109375" style="21" bestFit="1" customWidth="1"/>
    <col min="13" max="13" width="8.85546875" style="21" customWidth="1"/>
    <col min="14" max="14" width="10.28515625" style="21" bestFit="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7.140625" style="22"/>
    <col min="22" max="22" width="13.7109375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85</v>
      </c>
      <c r="O4" s="467"/>
      <c r="P4" s="10" t="s">
        <v>11</v>
      </c>
      <c r="Q4" s="35">
        <f>JANUARY!Q4</f>
        <v>2023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0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480"/>
      <c r="S7" s="480"/>
      <c r="T7" s="492"/>
      <c r="U7" s="490"/>
      <c r="V7" s="491"/>
    </row>
    <row r="8" spans="1:33" s="4" customFormat="1" x14ac:dyDescent="0.2">
      <c r="A8" s="470" t="s">
        <v>86</v>
      </c>
      <c r="B8" s="471"/>
      <c r="C8" s="471"/>
      <c r="D8" s="471"/>
      <c r="E8" s="472"/>
      <c r="F8" s="473"/>
      <c r="G8" s="474"/>
      <c r="H8" s="475"/>
      <c r="I8" s="365">
        <f>JANUARY!I46</f>
        <v>0</v>
      </c>
      <c r="J8" s="365">
        <f>JANUARY!J46</f>
        <v>0</v>
      </c>
      <c r="K8" s="365">
        <f>JANUARY!K46</f>
        <v>0</v>
      </c>
      <c r="L8" s="365">
        <f>JANUARY!L46</f>
        <v>0</v>
      </c>
      <c r="M8" s="365">
        <f>JANUARY!M46</f>
        <v>0</v>
      </c>
      <c r="N8" s="365">
        <f>JANUARY!N46</f>
        <v>0</v>
      </c>
      <c r="O8" s="365">
        <f>JANUARY!O46</f>
        <v>0</v>
      </c>
      <c r="P8" s="365">
        <f>JANUARY!P46</f>
        <v>0</v>
      </c>
      <c r="Q8" s="365">
        <f>JANUARY!Q46</f>
        <v>0</v>
      </c>
      <c r="R8" s="366"/>
      <c r="S8" s="367"/>
      <c r="T8" s="368">
        <f>JANUARY!T46</f>
        <v>0</v>
      </c>
      <c r="U8" s="369">
        <f>JANUARY!U46</f>
        <v>0</v>
      </c>
      <c r="V8" s="359"/>
    </row>
    <row r="9" spans="1:33" s="4" customFormat="1" ht="12.2" customHeight="1" x14ac:dyDescent="0.2">
      <c r="A9" s="39"/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39"/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39"/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39"/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39">
        <v>1</v>
      </c>
      <c r="B13" s="40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39">
        <v>2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61"/>
      <c r="S14" s="42"/>
      <c r="T14" s="347"/>
      <c r="U14" s="353"/>
      <c r="V14" s="357"/>
    </row>
    <row r="15" spans="1:33" s="4" customFormat="1" ht="13.5" customHeight="1" thickBot="1" x14ac:dyDescent="0.25">
      <c r="A15" s="52">
        <v>3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56">
        <f>SUM(Q8:Q15)</f>
        <v>0</v>
      </c>
      <c r="S15" s="56" t="str">
        <f>IF((SUM(I8:I15)-40)&gt;0,IF($O$3="X",(SUM(I8:I15)-40)*1.5,""),"")</f>
        <v/>
      </c>
      <c r="T15" s="348"/>
      <c r="U15" s="354"/>
      <c r="V15" s="358"/>
    </row>
    <row r="16" spans="1:33" s="4" customFormat="1" ht="13.5" customHeight="1" x14ac:dyDescent="0.2">
      <c r="A16" s="48">
        <v>4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5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6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7</v>
      </c>
      <c r="B19" s="40" t="s">
        <v>36</v>
      </c>
      <c r="C19" s="264"/>
      <c r="D19" s="264"/>
      <c r="E19" s="264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8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9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10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/>
      <c r="M22" s="269"/>
      <c r="N22" s="269"/>
      <c r="O22" s="269"/>
      <c r="P22" s="269"/>
      <c r="Q22" s="55">
        <f t="shared" si="1"/>
        <v>0</v>
      </c>
      <c r="R22" s="56">
        <f>SUM(Q16:Q22)</f>
        <v>0</v>
      </c>
      <c r="S22" s="56" t="str">
        <f>IF((SUM(I16:I22)-40)&gt;0,IF($O$3="x",(SUM(I16:I22)-40)*1.5,""),"")</f>
        <v/>
      </c>
      <c r="T22" s="145"/>
      <c r="U22" s="145"/>
      <c r="V22" s="239"/>
    </row>
    <row r="23" spans="1:22" s="4" customFormat="1" ht="13.5" customHeight="1" x14ac:dyDescent="0.2">
      <c r="A23" s="48">
        <v>11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12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13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14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15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16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17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>
        <v>8</v>
      </c>
      <c r="M29" s="269"/>
      <c r="N29" s="269"/>
      <c r="O29" s="269"/>
      <c r="P29" s="269"/>
      <c r="Q29" s="55">
        <f t="shared" si="1"/>
        <v>8</v>
      </c>
      <c r="R29" s="56">
        <f>SUM(Q23:Q29)</f>
        <v>8</v>
      </c>
      <c r="S29" s="56" t="str">
        <f>IF((SUM(I23:I29)-40)&gt;0,IF($O$3="x",(SUM(I23:I29)-40)*1.5,""),"")</f>
        <v/>
      </c>
      <c r="T29" s="145"/>
      <c r="U29" s="145"/>
      <c r="V29" s="239" t="s">
        <v>176</v>
      </c>
    </row>
    <row r="30" spans="1:22" s="4" customFormat="1" ht="13.5" customHeight="1" x14ac:dyDescent="0.2">
      <c r="A30" s="48">
        <v>18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19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20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21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22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23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24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/>
      <c r="M36" s="269"/>
      <c r="N36" s="269"/>
      <c r="O36" s="269"/>
      <c r="P36" s="269"/>
      <c r="Q36" s="55">
        <f t="shared" si="1"/>
        <v>0</v>
      </c>
      <c r="R36" s="56">
        <f>SUM(Q30:Q36)</f>
        <v>0</v>
      </c>
      <c r="S36" s="56" t="str">
        <f>IF((SUM(I30:I36)-40)&gt;0,IF($O$3="x",(SUM(I30:I36)-40)*1.5,""),"")</f>
        <v/>
      </c>
      <c r="T36" s="145"/>
      <c r="U36" s="145"/>
      <c r="V36" s="239"/>
    </row>
    <row r="37" spans="1:22" s="4" customFormat="1" ht="13.5" customHeight="1" x14ac:dyDescent="0.2">
      <c r="A37" s="47">
        <v>25</v>
      </c>
      <c r="B37" s="49" t="s">
        <v>33</v>
      </c>
      <c r="C37" s="270"/>
      <c r="D37" s="270"/>
      <c r="E37" s="270"/>
      <c r="F37" s="270"/>
      <c r="G37" s="270"/>
      <c r="H37" s="270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86">
        <v>26</v>
      </c>
      <c r="B38" s="85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48">
        <v>27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47">
        <v>28</v>
      </c>
      <c r="B40" s="40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86"/>
      <c r="B41" s="85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48"/>
      <c r="B42" s="43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/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56">
        <f>SUM(Q37:Q43)</f>
        <v>0</v>
      </c>
      <c r="S43" s="56" t="str">
        <f>IF((SUM(I37:I43)-40)&gt;0,IF($O$3="x",(SUM(I37:I43)-40)*1.5,""),"")</f>
        <v/>
      </c>
      <c r="T43" s="145"/>
      <c r="U43" s="145"/>
      <c r="V43" s="239"/>
    </row>
    <row r="44" spans="1:22" s="4" customFormat="1" x14ac:dyDescent="0.2">
      <c r="A44" s="48"/>
      <c r="B44" s="49" t="s">
        <v>33</v>
      </c>
      <c r="C44" s="270"/>
      <c r="D44" s="270"/>
      <c r="E44" s="276"/>
      <c r="F44" s="276"/>
      <c r="G44" s="276"/>
      <c r="H44" s="276"/>
      <c r="I44" s="57">
        <f t="shared" si="0"/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33"/>
    </row>
    <row r="45" spans="1:22" s="4" customFormat="1" x14ac:dyDescent="0.2">
      <c r="A45" s="47"/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SUM(Q44:Q45)</f>
        <v>0</v>
      </c>
      <c r="S45" s="331"/>
      <c r="T45" s="326"/>
      <c r="U45" s="326"/>
      <c r="V45" s="334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Q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 t="shared" si="2"/>
        <v>0</v>
      </c>
      <c r="R46" s="328">
        <f>SUM(R8:R45)</f>
        <v>8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80">
        <f>JANUARY!J56</f>
        <v>0</v>
      </c>
      <c r="K51" s="80">
        <f>JANUARY!K56</f>
        <v>46.61999999999999</v>
      </c>
      <c r="L51" s="247"/>
      <c r="N51" s="247" t="s">
        <v>55</v>
      </c>
      <c r="O51" s="84">
        <f>JANUARY!O55</f>
        <v>24</v>
      </c>
      <c r="P51" s="84">
        <f>JANUARY!P55</f>
        <v>0</v>
      </c>
      <c r="Q51" s="84">
        <f>JANUARY!Q55</f>
        <v>120</v>
      </c>
      <c r="R51" s="66"/>
      <c r="S51" s="66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46.61999999999999</v>
      </c>
      <c r="L54" s="247"/>
      <c r="N54" s="247" t="s">
        <v>61</v>
      </c>
      <c r="O54" s="83">
        <f>SUM(L9:L45)</f>
        <v>8</v>
      </c>
      <c r="P54" s="83">
        <f>SUM(M9:M45)</f>
        <v>0</v>
      </c>
      <c r="Q54" s="83">
        <f>SUM(N9:N45)</f>
        <v>0</v>
      </c>
      <c r="R54" s="66"/>
      <c r="S54" s="66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28">
        <f>JANUARY!J55</f>
        <v>0</v>
      </c>
      <c r="K55" s="228">
        <f>JANUARY!K55</f>
        <v>6.66</v>
      </c>
      <c r="L55" s="67"/>
      <c r="N55" s="73" t="s">
        <v>64</v>
      </c>
      <c r="O55" s="81">
        <f>(+O51-O52+O53)-O54</f>
        <v>16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s="72" customFormat="1" ht="14.25" customHeight="1" thickTop="1" thickBot="1" x14ac:dyDescent="0.3">
      <c r="A56" s="256"/>
      <c r="B56" s="410"/>
      <c r="C56" s="412" t="s">
        <v>62</v>
      </c>
      <c r="D56" s="412">
        <v>11</v>
      </c>
      <c r="E56" s="412">
        <v>264</v>
      </c>
      <c r="F56" s="249"/>
      <c r="G56" s="74"/>
      <c r="H56" s="74"/>
      <c r="I56" s="245" t="s">
        <v>66</v>
      </c>
      <c r="J56" s="81">
        <f>+J54+J55</f>
        <v>0</v>
      </c>
      <c r="K56" s="81">
        <f>+K54+K55</f>
        <v>53.279999999999987</v>
      </c>
      <c r="L56" s="74"/>
      <c r="M56" s="75"/>
      <c r="N56" s="75"/>
      <c r="O56" s="75"/>
      <c r="P56" s="75"/>
      <c r="Q56" s="75"/>
      <c r="R56" s="75"/>
      <c r="S56" s="75"/>
      <c r="T56" s="251"/>
    </row>
    <row r="57" spans="1:20" s="72" customFormat="1" ht="14.25" customHeight="1" thickTop="1" x14ac:dyDescent="0.25">
      <c r="A57" s="254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51"/>
      <c r="S57" s="251"/>
      <c r="T57" s="255"/>
    </row>
    <row r="58" spans="1:20" s="251" customFormat="1" ht="14.25" customHeight="1" x14ac:dyDescent="0.25">
      <c r="A58" s="254"/>
      <c r="B58" s="410"/>
      <c r="C58" s="412" t="s">
        <v>67</v>
      </c>
      <c r="D58" s="412">
        <v>16</v>
      </c>
      <c r="E58" s="412">
        <v>384</v>
      </c>
      <c r="I58" s="245"/>
      <c r="Q58" s="244"/>
      <c r="T58" s="255"/>
    </row>
    <row r="59" spans="1:20" s="32" customFormat="1" ht="21.75" customHeight="1" x14ac:dyDescent="0.2">
      <c r="A59" s="503" t="s">
        <v>87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bCORwau18Lk0pbjnz99UfGRsYzKCJsj7PygM3Usn3e1VBvyJrv6CVdq0aSbJ4JtMDEYhb8GszwXj+IYpN2DCTg==" saltValue="JabdmyBXmvYbXip+HKNFXw==" spinCount="100000" sheet="1" objects="1" scenarios="1"/>
  <mergeCells count="33">
    <mergeCell ref="A5:T5"/>
    <mergeCell ref="T6:T7"/>
    <mergeCell ref="U6:U7"/>
    <mergeCell ref="V6:V7"/>
    <mergeCell ref="A59:S59"/>
    <mergeCell ref="O6:O7"/>
    <mergeCell ref="M6:M7"/>
    <mergeCell ref="N6:N7"/>
    <mergeCell ref="K6:K7"/>
    <mergeCell ref="L6:L7"/>
    <mergeCell ref="J57:Q57"/>
    <mergeCell ref="A2:C3"/>
    <mergeCell ref="D2:H3"/>
    <mergeCell ref="I2:J3"/>
    <mergeCell ref="K2:L3"/>
    <mergeCell ref="D4:H4"/>
    <mergeCell ref="K4:L4"/>
    <mergeCell ref="N4:O4"/>
    <mergeCell ref="R4:S4"/>
    <mergeCell ref="A8:E8"/>
    <mergeCell ref="B50:E50"/>
    <mergeCell ref="A47:S47"/>
    <mergeCell ref="A46:H46"/>
    <mergeCell ref="P6:P7"/>
    <mergeCell ref="Q6:Q7"/>
    <mergeCell ref="B6:B7"/>
    <mergeCell ref="C6:H6"/>
    <mergeCell ref="I6:I7"/>
    <mergeCell ref="J6:J7"/>
    <mergeCell ref="A6:A7"/>
    <mergeCell ref="R6:R7"/>
    <mergeCell ref="S6:S7"/>
    <mergeCell ref="F8:H8"/>
  </mergeCells>
  <phoneticPr fontId="3" type="noConversion"/>
  <printOptions horizontalCentered="1" verticalCentered="1"/>
  <pageMargins left="0.25" right="0.25" top="0.18" bottom="0.25" header="0.22" footer="0.26"/>
  <pageSetup scale="65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59"/>
  <sheetViews>
    <sheetView view="pageBreakPreview" topLeftCell="A16" zoomScale="85" zoomScaleNormal="100" zoomScaleSheetLayoutView="85" workbookViewId="0">
      <selection activeCell="B50" sqref="B50:E58"/>
    </sheetView>
  </sheetViews>
  <sheetFormatPr defaultColWidth="7.140625" defaultRowHeight="12.75" x14ac:dyDescent="0.25"/>
  <cols>
    <col min="1" max="1" width="5.42578125" style="19" customWidth="1"/>
    <col min="2" max="2" width="5.85546875" style="20" customWidth="1"/>
    <col min="3" max="8" width="7.140625" style="21" customWidth="1"/>
    <col min="9" max="11" width="8.85546875" style="21" customWidth="1"/>
    <col min="12" max="12" width="9.7109375" style="21" bestFit="1" customWidth="1"/>
    <col min="13" max="13" width="8.85546875" style="21" customWidth="1"/>
    <col min="14" max="14" width="10.28515625" style="21" bestFit="1" customWidth="1"/>
    <col min="15" max="16" width="8.85546875" style="22" customWidth="1"/>
    <col min="17" max="17" width="8.85546875" style="23" customWidth="1"/>
    <col min="18" max="20" width="8.85546875" style="22" customWidth="1"/>
    <col min="21" max="21" width="7.140625" style="22"/>
    <col min="22" max="22" width="14.85546875" style="22" customWidth="1"/>
    <col min="23" max="16384" width="7.140625" style="22"/>
  </cols>
  <sheetData>
    <row r="1" spans="1:33" s="9" customFormat="1" ht="24.95" customHeight="1" x14ac:dyDescent="0.2">
      <c r="A1" s="5" t="s">
        <v>0</v>
      </c>
      <c r="B1" s="6"/>
      <c r="C1" s="7"/>
      <c r="D1" s="8"/>
      <c r="E1" s="8"/>
      <c r="F1" s="8"/>
      <c r="G1" s="8"/>
      <c r="H1" s="8"/>
      <c r="I1" s="7"/>
      <c r="L1" s="7"/>
      <c r="M1" s="7"/>
      <c r="N1" s="10"/>
      <c r="O1" s="10"/>
      <c r="P1" s="8" t="s">
        <v>1</v>
      </c>
      <c r="Q1" s="10"/>
      <c r="R1" s="8"/>
      <c r="S1" s="11"/>
      <c r="T1" s="12"/>
    </row>
    <row r="2" spans="1:33" s="9" customFormat="1" ht="24.95" customHeight="1" x14ac:dyDescent="0.2">
      <c r="A2" s="465" t="s">
        <v>2</v>
      </c>
      <c r="B2" s="465"/>
      <c r="C2" s="465"/>
      <c r="D2" s="417">
        <f>JULY!D2</f>
        <v>0</v>
      </c>
      <c r="E2" s="417"/>
      <c r="F2" s="417"/>
      <c r="G2" s="417"/>
      <c r="H2" s="417"/>
      <c r="I2" s="466" t="s">
        <v>3</v>
      </c>
      <c r="J2" s="466"/>
      <c r="K2" s="420">
        <f>JULY!K2</f>
        <v>0</v>
      </c>
      <c r="L2" s="420"/>
      <c r="N2" s="9" t="s">
        <v>4</v>
      </c>
      <c r="O2" s="147" t="str">
        <f>IF(JULY!O2&gt;0,"X","")</f>
        <v/>
      </c>
      <c r="Q2" s="9" t="s">
        <v>5</v>
      </c>
      <c r="R2" s="147" t="str">
        <f>IF(JULY!R2&gt;0,"X","")</f>
        <v/>
      </c>
    </row>
    <row r="3" spans="1:33" s="9" customFormat="1" ht="18.75" customHeight="1" x14ac:dyDescent="0.2">
      <c r="A3" s="465"/>
      <c r="B3" s="465"/>
      <c r="C3" s="465"/>
      <c r="D3" s="418"/>
      <c r="E3" s="418"/>
      <c r="F3" s="418"/>
      <c r="G3" s="418"/>
      <c r="H3" s="418"/>
      <c r="I3" s="466"/>
      <c r="J3" s="466"/>
      <c r="K3" s="421"/>
      <c r="L3" s="421"/>
      <c r="N3" s="9" t="s">
        <v>6</v>
      </c>
      <c r="O3" s="147" t="str">
        <f>IF(JULY!O3&gt;0,"X","")</f>
        <v/>
      </c>
      <c r="Q3" s="59" t="s">
        <v>7</v>
      </c>
      <c r="R3" s="147" t="str">
        <f>IF(JULY!R3&gt;0,"X","")</f>
        <v/>
      </c>
      <c r="S3" s="31"/>
    </row>
    <row r="4" spans="1:33" s="9" customFormat="1" ht="24.95" customHeight="1" x14ac:dyDescent="0.2">
      <c r="A4" s="13" t="s">
        <v>8</v>
      </c>
      <c r="B4" s="13"/>
      <c r="C4" s="13"/>
      <c r="D4" s="425">
        <f>JULY!D4</f>
        <v>0</v>
      </c>
      <c r="E4" s="425"/>
      <c r="F4" s="425"/>
      <c r="G4" s="425"/>
      <c r="H4" s="425"/>
      <c r="I4" s="393" t="s">
        <v>3</v>
      </c>
      <c r="J4" s="14"/>
      <c r="K4" s="431">
        <f>JULY!K4</f>
        <v>0</v>
      </c>
      <c r="L4" s="431"/>
      <c r="M4" s="9" t="s">
        <v>9</v>
      </c>
      <c r="N4" s="467" t="s">
        <v>88</v>
      </c>
      <c r="O4" s="467"/>
      <c r="P4" s="10" t="s">
        <v>11</v>
      </c>
      <c r="Q4" s="35">
        <f>JANUARY!Q4</f>
        <v>2023</v>
      </c>
      <c r="R4" s="468" t="s">
        <v>12</v>
      </c>
      <c r="S4" s="469"/>
      <c r="T4" s="142"/>
    </row>
    <row r="5" spans="1:33" s="9" customFormat="1" ht="12.6" customHeight="1" thickBot="1" x14ac:dyDescent="0.25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15"/>
      <c r="V5" s="15"/>
      <c r="W5"/>
      <c r="X5"/>
      <c r="Y5"/>
      <c r="Z5"/>
      <c r="AA5"/>
      <c r="AB5"/>
      <c r="AC5"/>
      <c r="AD5"/>
      <c r="AE5"/>
      <c r="AF5"/>
      <c r="AG5"/>
    </row>
    <row r="6" spans="1:33" s="4" customFormat="1" ht="56.25" customHeight="1" thickBot="1" x14ac:dyDescent="0.25">
      <c r="A6" s="484" t="s">
        <v>13</v>
      </c>
      <c r="B6" s="485" t="s">
        <v>14</v>
      </c>
      <c r="C6" s="486" t="s">
        <v>15</v>
      </c>
      <c r="D6" s="487"/>
      <c r="E6" s="487"/>
      <c r="F6" s="487"/>
      <c r="G6" s="487"/>
      <c r="H6" s="488"/>
      <c r="I6" s="481" t="s">
        <v>16</v>
      </c>
      <c r="J6" s="481" t="s">
        <v>17</v>
      </c>
      <c r="K6" s="481" t="s">
        <v>18</v>
      </c>
      <c r="L6" s="494" t="s">
        <v>19</v>
      </c>
      <c r="M6" s="482" t="s">
        <v>20</v>
      </c>
      <c r="N6" s="482" t="s">
        <v>21</v>
      </c>
      <c r="O6" s="481" t="s">
        <v>22</v>
      </c>
      <c r="P6" s="482" t="s">
        <v>23</v>
      </c>
      <c r="Q6" s="482" t="s">
        <v>24</v>
      </c>
      <c r="R6" s="480" t="s">
        <v>25</v>
      </c>
      <c r="S6" s="480" t="s">
        <v>26</v>
      </c>
      <c r="T6" s="492" t="s">
        <v>27</v>
      </c>
      <c r="U6" s="489" t="s">
        <v>28</v>
      </c>
      <c r="V6" s="491" t="s">
        <v>29</v>
      </c>
    </row>
    <row r="7" spans="1:33" s="4" customFormat="1" ht="11.25" x14ac:dyDescent="0.2">
      <c r="A7" s="484"/>
      <c r="B7" s="485"/>
      <c r="C7" s="16" t="s">
        <v>30</v>
      </c>
      <c r="D7" s="16" t="s">
        <v>31</v>
      </c>
      <c r="E7" s="16" t="s">
        <v>30</v>
      </c>
      <c r="F7" s="16" t="s">
        <v>31</v>
      </c>
      <c r="G7" s="16" t="s">
        <v>30</v>
      </c>
      <c r="H7" s="16" t="s">
        <v>31</v>
      </c>
      <c r="I7" s="481"/>
      <c r="J7" s="481"/>
      <c r="K7" s="481"/>
      <c r="L7" s="494"/>
      <c r="M7" s="482"/>
      <c r="N7" s="482"/>
      <c r="O7" s="481"/>
      <c r="P7" s="482"/>
      <c r="Q7" s="482"/>
      <c r="R7" s="480"/>
      <c r="S7" s="480"/>
      <c r="T7" s="492"/>
      <c r="U7" s="490"/>
      <c r="V7" s="491"/>
    </row>
    <row r="8" spans="1:33" s="4" customFormat="1" x14ac:dyDescent="0.2">
      <c r="A8" s="470" t="s">
        <v>89</v>
      </c>
      <c r="B8" s="471"/>
      <c r="C8" s="471"/>
      <c r="D8" s="471"/>
      <c r="E8" s="472"/>
      <c r="F8" s="473"/>
      <c r="G8" s="474"/>
      <c r="H8" s="475"/>
      <c r="I8" s="365">
        <f>FEBRUARY!I46</f>
        <v>0</v>
      </c>
      <c r="J8" s="365">
        <f>FEBRUARY!J46</f>
        <v>0</v>
      </c>
      <c r="K8" s="365">
        <f>FEBRUARY!K46</f>
        <v>0</v>
      </c>
      <c r="L8" s="365">
        <f>FEBRUARY!L46</f>
        <v>0</v>
      </c>
      <c r="M8" s="365">
        <f>FEBRUARY!M46</f>
        <v>0</v>
      </c>
      <c r="N8" s="365">
        <f>FEBRUARY!N46</f>
        <v>0</v>
      </c>
      <c r="O8" s="365">
        <f>FEBRUARY!O46</f>
        <v>0</v>
      </c>
      <c r="P8" s="365">
        <f>FEBRUARY!P46</f>
        <v>0</v>
      </c>
      <c r="Q8" s="365">
        <f>FEBRUARY!Q46</f>
        <v>0</v>
      </c>
      <c r="R8" s="366"/>
      <c r="S8" s="367"/>
      <c r="T8" s="368">
        <f>FEBRUARY!T46</f>
        <v>0</v>
      </c>
      <c r="U8" s="369">
        <f>FEBRUARY!U46</f>
        <v>0</v>
      </c>
      <c r="V8" s="359"/>
    </row>
    <row r="9" spans="1:33" s="4" customFormat="1" ht="12.2" customHeight="1" x14ac:dyDescent="0.2">
      <c r="A9" s="39"/>
      <c r="B9" s="40" t="s">
        <v>33</v>
      </c>
      <c r="C9" s="264"/>
      <c r="D9" s="264"/>
      <c r="E9" s="264"/>
      <c r="F9" s="264"/>
      <c r="G9" s="264"/>
      <c r="H9" s="264"/>
      <c r="I9" s="41">
        <f t="shared" ref="I9:I45" si="0">(H9-G9+F9-E9+D9-C9)*24</f>
        <v>0</v>
      </c>
      <c r="J9" s="263"/>
      <c r="K9" s="263"/>
      <c r="L9" s="263"/>
      <c r="M9" s="263"/>
      <c r="N9" s="265"/>
      <c r="O9" s="263"/>
      <c r="P9" s="263"/>
      <c r="Q9" s="37">
        <f t="shared" ref="Q9:Q45" si="1">SUM(I9:P9)</f>
        <v>0</v>
      </c>
      <c r="R9" s="360"/>
      <c r="S9" s="38"/>
      <c r="T9" s="346"/>
      <c r="U9" s="352"/>
      <c r="V9" s="356"/>
    </row>
    <row r="10" spans="1:33" s="4" customFormat="1" ht="12.2" customHeight="1" x14ac:dyDescent="0.2">
      <c r="A10" s="39"/>
      <c r="B10" s="40" t="s">
        <v>34</v>
      </c>
      <c r="C10" s="264"/>
      <c r="D10" s="264"/>
      <c r="E10" s="264"/>
      <c r="F10" s="264"/>
      <c r="G10" s="264"/>
      <c r="H10" s="264"/>
      <c r="I10" s="41">
        <f t="shared" si="0"/>
        <v>0</v>
      </c>
      <c r="J10" s="263"/>
      <c r="K10" s="263"/>
      <c r="L10" s="263"/>
      <c r="M10" s="263"/>
      <c r="N10" s="265"/>
      <c r="O10" s="263"/>
      <c r="P10" s="263"/>
      <c r="Q10" s="37">
        <f t="shared" si="1"/>
        <v>0</v>
      </c>
      <c r="R10" s="360"/>
      <c r="S10" s="38"/>
      <c r="T10" s="346"/>
      <c r="U10" s="352"/>
      <c r="V10" s="356"/>
    </row>
    <row r="11" spans="1:33" s="4" customFormat="1" ht="12.2" customHeight="1" x14ac:dyDescent="0.2">
      <c r="A11" s="39"/>
      <c r="B11" s="40" t="s">
        <v>35</v>
      </c>
      <c r="C11" s="264"/>
      <c r="D11" s="264"/>
      <c r="E11" s="264"/>
      <c r="F11" s="264"/>
      <c r="G11" s="264"/>
      <c r="H11" s="264"/>
      <c r="I11" s="41">
        <f t="shared" si="0"/>
        <v>0</v>
      </c>
      <c r="J11" s="263"/>
      <c r="K11" s="263"/>
      <c r="L11" s="263"/>
      <c r="M11" s="263"/>
      <c r="N11" s="265"/>
      <c r="O11" s="263"/>
      <c r="P11" s="263"/>
      <c r="Q11" s="37">
        <f t="shared" si="1"/>
        <v>0</v>
      </c>
      <c r="R11" s="360"/>
      <c r="S11" s="38"/>
      <c r="T11" s="346"/>
      <c r="U11" s="352"/>
      <c r="V11" s="356"/>
    </row>
    <row r="12" spans="1:33" s="4" customFormat="1" ht="12.2" customHeight="1" x14ac:dyDescent="0.2">
      <c r="A12" s="39"/>
      <c r="B12" s="40" t="s">
        <v>36</v>
      </c>
      <c r="C12" s="264"/>
      <c r="D12" s="264"/>
      <c r="E12" s="264"/>
      <c r="F12" s="264"/>
      <c r="G12" s="264"/>
      <c r="H12" s="264"/>
      <c r="I12" s="41">
        <f t="shared" si="0"/>
        <v>0</v>
      </c>
      <c r="J12" s="263"/>
      <c r="K12" s="263"/>
      <c r="L12" s="263"/>
      <c r="M12" s="263"/>
      <c r="N12" s="265"/>
      <c r="O12" s="263"/>
      <c r="P12" s="263"/>
      <c r="Q12" s="37">
        <f t="shared" si="1"/>
        <v>0</v>
      </c>
      <c r="R12" s="361"/>
      <c r="S12" s="42"/>
      <c r="T12" s="347"/>
      <c r="U12" s="353"/>
      <c r="V12" s="357"/>
    </row>
    <row r="13" spans="1:33" s="4" customFormat="1" ht="12.2" customHeight="1" x14ac:dyDescent="0.2">
      <c r="A13" s="39">
        <v>1</v>
      </c>
      <c r="B13" s="40" t="s">
        <v>37</v>
      </c>
      <c r="C13" s="264"/>
      <c r="D13" s="264"/>
      <c r="E13" s="264"/>
      <c r="F13" s="264"/>
      <c r="G13" s="264"/>
      <c r="H13" s="264"/>
      <c r="I13" s="41">
        <f t="shared" si="0"/>
        <v>0</v>
      </c>
      <c r="J13" s="263"/>
      <c r="K13" s="263"/>
      <c r="L13" s="263"/>
      <c r="M13" s="263"/>
      <c r="N13" s="266"/>
      <c r="O13" s="263"/>
      <c r="P13" s="263"/>
      <c r="Q13" s="37">
        <f t="shared" si="1"/>
        <v>0</v>
      </c>
      <c r="R13" s="361"/>
      <c r="S13" s="42"/>
      <c r="T13" s="347"/>
      <c r="U13" s="353"/>
      <c r="V13" s="357"/>
    </row>
    <row r="14" spans="1:33" s="4" customFormat="1" ht="12.2" customHeight="1" x14ac:dyDescent="0.2">
      <c r="A14" s="39">
        <v>2</v>
      </c>
      <c r="B14" s="40" t="s">
        <v>38</v>
      </c>
      <c r="C14" s="264"/>
      <c r="D14" s="264"/>
      <c r="E14" s="264"/>
      <c r="F14" s="264"/>
      <c r="G14" s="264"/>
      <c r="H14" s="264"/>
      <c r="I14" s="41">
        <f t="shared" si="0"/>
        <v>0</v>
      </c>
      <c r="J14" s="263"/>
      <c r="K14" s="263"/>
      <c r="L14" s="263"/>
      <c r="M14" s="263"/>
      <c r="N14" s="267"/>
      <c r="O14" s="263"/>
      <c r="P14" s="263"/>
      <c r="Q14" s="37">
        <f t="shared" si="1"/>
        <v>0</v>
      </c>
      <c r="R14" s="361"/>
      <c r="S14" s="42"/>
      <c r="T14" s="347"/>
      <c r="U14" s="353"/>
      <c r="V14" s="357"/>
    </row>
    <row r="15" spans="1:33" s="4" customFormat="1" ht="13.5" customHeight="1" thickBot="1" x14ac:dyDescent="0.25">
      <c r="A15" s="52">
        <v>3</v>
      </c>
      <c r="B15" s="53" t="s">
        <v>39</v>
      </c>
      <c r="C15" s="268"/>
      <c r="D15" s="268"/>
      <c r="E15" s="268"/>
      <c r="F15" s="268"/>
      <c r="G15" s="268"/>
      <c r="H15" s="268"/>
      <c r="I15" s="54">
        <f t="shared" si="0"/>
        <v>0</v>
      </c>
      <c r="J15" s="269"/>
      <c r="K15" s="269"/>
      <c r="L15" s="269"/>
      <c r="M15" s="269"/>
      <c r="N15" s="269"/>
      <c r="O15" s="269"/>
      <c r="P15" s="269"/>
      <c r="Q15" s="55">
        <f t="shared" si="1"/>
        <v>0</v>
      </c>
      <c r="R15" s="56">
        <f>SUM(Q8:Q15)</f>
        <v>0</v>
      </c>
      <c r="S15" s="56" t="str">
        <f>IF((SUM(I8:I15)-40)&gt;0,IF($O$3="X",(SUM(I8:I15)-40)*1.5,""),"")</f>
        <v/>
      </c>
      <c r="T15" s="348"/>
      <c r="U15" s="354"/>
      <c r="V15" s="358"/>
    </row>
    <row r="16" spans="1:33" s="4" customFormat="1" ht="13.5" customHeight="1" x14ac:dyDescent="0.2">
      <c r="A16" s="48">
        <v>4</v>
      </c>
      <c r="B16" s="49" t="s">
        <v>33</v>
      </c>
      <c r="C16" s="270"/>
      <c r="D16" s="270"/>
      <c r="E16" s="270"/>
      <c r="F16" s="270"/>
      <c r="G16" s="270"/>
      <c r="H16" s="270"/>
      <c r="I16" s="50">
        <f t="shared" si="0"/>
        <v>0</v>
      </c>
      <c r="J16" s="271"/>
      <c r="K16" s="271"/>
      <c r="L16" s="271"/>
      <c r="M16" s="271"/>
      <c r="N16" s="271"/>
      <c r="O16" s="271"/>
      <c r="P16" s="271"/>
      <c r="Q16" s="246">
        <f t="shared" si="1"/>
        <v>0</v>
      </c>
      <c r="R16" s="362"/>
      <c r="S16" s="51"/>
      <c r="T16" s="146"/>
      <c r="U16" s="146"/>
      <c r="V16" s="240"/>
    </row>
    <row r="17" spans="1:22" s="4" customFormat="1" ht="13.5" customHeight="1" x14ac:dyDescent="0.2">
      <c r="A17" s="39">
        <v>5</v>
      </c>
      <c r="B17" s="40" t="s">
        <v>34</v>
      </c>
      <c r="C17" s="264"/>
      <c r="D17" s="264"/>
      <c r="E17" s="264"/>
      <c r="F17" s="264"/>
      <c r="G17" s="264"/>
      <c r="H17" s="264"/>
      <c r="I17" s="41">
        <f t="shared" si="0"/>
        <v>0</v>
      </c>
      <c r="J17" s="263"/>
      <c r="K17" s="263"/>
      <c r="L17" s="263"/>
      <c r="M17" s="263"/>
      <c r="N17" s="263"/>
      <c r="O17" s="263"/>
      <c r="P17" s="263"/>
      <c r="Q17" s="37">
        <f t="shared" si="1"/>
        <v>0</v>
      </c>
      <c r="R17" s="361"/>
      <c r="S17" s="42"/>
      <c r="T17" s="144"/>
      <c r="U17" s="144"/>
      <c r="V17" s="238"/>
    </row>
    <row r="18" spans="1:22" s="4" customFormat="1" ht="13.5" customHeight="1" x14ac:dyDescent="0.2">
      <c r="A18" s="39">
        <v>6</v>
      </c>
      <c r="B18" s="40" t="s">
        <v>35</v>
      </c>
      <c r="C18" s="264"/>
      <c r="D18" s="264"/>
      <c r="E18" s="272"/>
      <c r="F18" s="264"/>
      <c r="G18" s="264"/>
      <c r="H18" s="264"/>
      <c r="I18" s="41">
        <f t="shared" si="0"/>
        <v>0</v>
      </c>
      <c r="J18" s="263"/>
      <c r="K18" s="263"/>
      <c r="L18" s="263"/>
      <c r="M18" s="263"/>
      <c r="N18" s="263"/>
      <c r="O18" s="263"/>
      <c r="P18" s="263"/>
      <c r="Q18" s="37">
        <f t="shared" si="1"/>
        <v>0</v>
      </c>
      <c r="R18" s="361"/>
      <c r="S18" s="42"/>
      <c r="T18" s="144"/>
      <c r="U18" s="144"/>
      <c r="V18" s="238"/>
    </row>
    <row r="19" spans="1:22" s="4" customFormat="1" ht="13.5" customHeight="1" x14ac:dyDescent="0.2">
      <c r="A19" s="39">
        <v>7</v>
      </c>
      <c r="B19" s="40" t="s">
        <v>36</v>
      </c>
      <c r="C19" s="264"/>
      <c r="D19" s="264"/>
      <c r="E19" s="272"/>
      <c r="F19" s="264"/>
      <c r="G19" s="264"/>
      <c r="H19" s="264"/>
      <c r="I19" s="41">
        <f t="shared" si="0"/>
        <v>0</v>
      </c>
      <c r="J19" s="263"/>
      <c r="K19" s="263"/>
      <c r="L19" s="263"/>
      <c r="M19" s="263"/>
      <c r="N19" s="263"/>
      <c r="O19" s="263"/>
      <c r="P19" s="263"/>
      <c r="Q19" s="37">
        <f t="shared" si="1"/>
        <v>0</v>
      </c>
      <c r="R19" s="361"/>
      <c r="S19" s="42"/>
      <c r="T19" s="144"/>
      <c r="U19" s="144"/>
      <c r="V19" s="238"/>
    </row>
    <row r="20" spans="1:22" s="4" customFormat="1" ht="13.5" customHeight="1" x14ac:dyDescent="0.2">
      <c r="A20" s="39">
        <v>8</v>
      </c>
      <c r="B20" s="40" t="s">
        <v>37</v>
      </c>
      <c r="C20" s="264"/>
      <c r="D20" s="264"/>
      <c r="E20" s="264"/>
      <c r="F20" s="264"/>
      <c r="G20" s="264"/>
      <c r="H20" s="264"/>
      <c r="I20" s="41">
        <f t="shared" si="0"/>
        <v>0</v>
      </c>
      <c r="J20" s="263"/>
      <c r="K20" s="263"/>
      <c r="L20" s="263"/>
      <c r="M20" s="263"/>
      <c r="N20" s="273"/>
      <c r="O20" s="263"/>
      <c r="P20" s="263"/>
      <c r="Q20" s="37">
        <f t="shared" si="1"/>
        <v>0</v>
      </c>
      <c r="R20" s="361"/>
      <c r="S20" s="42"/>
      <c r="T20" s="144"/>
      <c r="U20" s="144"/>
      <c r="V20" s="238"/>
    </row>
    <row r="21" spans="1:22" s="4" customFormat="1" ht="13.5" customHeight="1" x14ac:dyDescent="0.2">
      <c r="A21" s="39">
        <v>9</v>
      </c>
      <c r="B21" s="40" t="s">
        <v>38</v>
      </c>
      <c r="C21" s="264"/>
      <c r="D21" s="264"/>
      <c r="E21" s="264"/>
      <c r="F21" s="264"/>
      <c r="G21" s="264"/>
      <c r="H21" s="264"/>
      <c r="I21" s="41">
        <f t="shared" si="0"/>
        <v>0</v>
      </c>
      <c r="J21" s="263"/>
      <c r="K21" s="263"/>
      <c r="L21" s="263"/>
      <c r="M21" s="263"/>
      <c r="N21" s="263"/>
      <c r="O21" s="263"/>
      <c r="P21" s="263"/>
      <c r="Q21" s="37">
        <f t="shared" si="1"/>
        <v>0</v>
      </c>
      <c r="R21" s="361"/>
      <c r="S21" s="42"/>
      <c r="T21" s="144"/>
      <c r="U21" s="144"/>
      <c r="V21" s="238"/>
    </row>
    <row r="22" spans="1:22" s="4" customFormat="1" ht="13.5" customHeight="1" thickBot="1" x14ac:dyDescent="0.25">
      <c r="A22" s="52">
        <v>10</v>
      </c>
      <c r="B22" s="53" t="s">
        <v>39</v>
      </c>
      <c r="C22" s="268"/>
      <c r="D22" s="268"/>
      <c r="E22" s="268"/>
      <c r="F22" s="268"/>
      <c r="G22" s="268"/>
      <c r="H22" s="268"/>
      <c r="I22" s="54">
        <f t="shared" si="0"/>
        <v>0</v>
      </c>
      <c r="J22" s="269"/>
      <c r="K22" s="269"/>
      <c r="L22" s="269"/>
      <c r="M22" s="269"/>
      <c r="N22" s="269"/>
      <c r="O22" s="269"/>
      <c r="P22" s="269"/>
      <c r="Q22" s="55">
        <f t="shared" si="1"/>
        <v>0</v>
      </c>
      <c r="R22" s="56">
        <f>SUM(Q16:Q22)</f>
        <v>0</v>
      </c>
      <c r="S22" s="56" t="str">
        <f>IF((SUM(I16:I22)-40)&gt;0,IF($O$3="x",(SUM(I16:I22)-40)*1.5,""),"")</f>
        <v/>
      </c>
      <c r="T22" s="145"/>
      <c r="U22" s="145"/>
      <c r="V22" s="239"/>
    </row>
    <row r="23" spans="1:22" s="4" customFormat="1" ht="13.5" customHeight="1" x14ac:dyDescent="0.2">
      <c r="A23" s="48">
        <v>11</v>
      </c>
      <c r="B23" s="49" t="s">
        <v>33</v>
      </c>
      <c r="C23" s="270"/>
      <c r="D23" s="270"/>
      <c r="E23" s="270"/>
      <c r="F23" s="270"/>
      <c r="G23" s="270"/>
      <c r="H23" s="270"/>
      <c r="I23" s="50">
        <f t="shared" si="0"/>
        <v>0</v>
      </c>
      <c r="J23" s="271"/>
      <c r="K23" s="271"/>
      <c r="L23" s="271"/>
      <c r="M23" s="271"/>
      <c r="N23" s="271"/>
      <c r="O23" s="271"/>
      <c r="P23" s="271"/>
      <c r="Q23" s="246">
        <f t="shared" si="1"/>
        <v>0</v>
      </c>
      <c r="R23" s="362"/>
      <c r="S23" s="51"/>
      <c r="T23" s="146"/>
      <c r="U23" s="146"/>
      <c r="V23" s="240"/>
    </row>
    <row r="24" spans="1:22" s="4" customFormat="1" ht="13.5" customHeight="1" x14ac:dyDescent="0.2">
      <c r="A24" s="39">
        <v>12</v>
      </c>
      <c r="B24" s="40" t="s">
        <v>34</v>
      </c>
      <c r="C24" s="264"/>
      <c r="D24" s="264"/>
      <c r="E24" s="264"/>
      <c r="F24" s="264"/>
      <c r="G24" s="264"/>
      <c r="H24" s="264"/>
      <c r="I24" s="41">
        <f t="shared" si="0"/>
        <v>0</v>
      </c>
      <c r="J24" s="263"/>
      <c r="K24" s="263"/>
      <c r="L24" s="263"/>
      <c r="M24" s="263"/>
      <c r="N24" s="263"/>
      <c r="O24" s="263"/>
      <c r="P24" s="263"/>
      <c r="Q24" s="37">
        <f t="shared" si="1"/>
        <v>0</v>
      </c>
      <c r="R24" s="361"/>
      <c r="S24" s="42"/>
      <c r="T24" s="144"/>
      <c r="U24" s="144"/>
      <c r="V24" s="238"/>
    </row>
    <row r="25" spans="1:22" s="4" customFormat="1" ht="13.5" customHeight="1" x14ac:dyDescent="0.2">
      <c r="A25" s="39">
        <v>13</v>
      </c>
      <c r="B25" s="40" t="s">
        <v>35</v>
      </c>
      <c r="C25" s="264"/>
      <c r="D25" s="264"/>
      <c r="E25" s="272"/>
      <c r="F25" s="264"/>
      <c r="G25" s="264"/>
      <c r="H25" s="264"/>
      <c r="I25" s="41">
        <f t="shared" si="0"/>
        <v>0</v>
      </c>
      <c r="J25" s="263"/>
      <c r="K25" s="263"/>
      <c r="L25" s="263"/>
      <c r="M25" s="263"/>
      <c r="N25" s="263"/>
      <c r="O25" s="263"/>
      <c r="P25" s="263"/>
      <c r="Q25" s="37">
        <f t="shared" si="1"/>
        <v>0</v>
      </c>
      <c r="R25" s="361"/>
      <c r="S25" s="42"/>
      <c r="T25" s="144"/>
      <c r="U25" s="144"/>
      <c r="V25" s="238"/>
    </row>
    <row r="26" spans="1:22" s="4" customFormat="1" ht="13.5" customHeight="1" x14ac:dyDescent="0.2">
      <c r="A26" s="39">
        <v>14</v>
      </c>
      <c r="B26" s="40" t="s">
        <v>36</v>
      </c>
      <c r="C26" s="264"/>
      <c r="D26" s="264"/>
      <c r="E26" s="264"/>
      <c r="F26" s="264"/>
      <c r="G26" s="264"/>
      <c r="H26" s="264"/>
      <c r="I26" s="41">
        <f t="shared" si="0"/>
        <v>0</v>
      </c>
      <c r="J26" s="263"/>
      <c r="K26" s="263"/>
      <c r="L26" s="263"/>
      <c r="M26" s="263"/>
      <c r="N26" s="263"/>
      <c r="O26" s="263"/>
      <c r="P26" s="263"/>
      <c r="Q26" s="37">
        <f t="shared" si="1"/>
        <v>0</v>
      </c>
      <c r="R26" s="361"/>
      <c r="S26" s="42"/>
      <c r="T26" s="144"/>
      <c r="U26" s="144"/>
      <c r="V26" s="238"/>
    </row>
    <row r="27" spans="1:22" s="4" customFormat="1" ht="13.5" customHeight="1" x14ac:dyDescent="0.2">
      <c r="A27" s="39">
        <v>15</v>
      </c>
      <c r="B27" s="40" t="s">
        <v>37</v>
      </c>
      <c r="C27" s="264"/>
      <c r="D27" s="264"/>
      <c r="E27" s="264"/>
      <c r="F27" s="264"/>
      <c r="G27" s="264"/>
      <c r="H27" s="264"/>
      <c r="I27" s="41">
        <f t="shared" si="0"/>
        <v>0</v>
      </c>
      <c r="J27" s="263"/>
      <c r="K27" s="263"/>
      <c r="L27" s="263"/>
      <c r="M27" s="263"/>
      <c r="N27" s="273"/>
      <c r="O27" s="263"/>
      <c r="P27" s="263"/>
      <c r="Q27" s="37">
        <f t="shared" si="1"/>
        <v>0</v>
      </c>
      <c r="R27" s="361"/>
      <c r="S27" s="42"/>
      <c r="T27" s="144"/>
      <c r="U27" s="144"/>
      <c r="V27" s="238"/>
    </row>
    <row r="28" spans="1:22" s="4" customFormat="1" ht="14.45" customHeight="1" x14ac:dyDescent="0.2">
      <c r="A28" s="39">
        <v>16</v>
      </c>
      <c r="B28" s="40" t="s">
        <v>38</v>
      </c>
      <c r="C28" s="264"/>
      <c r="D28" s="264"/>
      <c r="E28" s="264"/>
      <c r="F28" s="264"/>
      <c r="G28" s="264"/>
      <c r="H28" s="264"/>
      <c r="I28" s="41">
        <f t="shared" si="0"/>
        <v>0</v>
      </c>
      <c r="J28" s="263"/>
      <c r="K28" s="263"/>
      <c r="L28" s="263"/>
      <c r="M28" s="263"/>
      <c r="N28" s="263"/>
      <c r="O28" s="263"/>
      <c r="P28" s="263"/>
      <c r="Q28" s="37">
        <f t="shared" si="1"/>
        <v>0</v>
      </c>
      <c r="R28" s="361"/>
      <c r="S28" s="42"/>
      <c r="T28" s="144"/>
      <c r="U28" s="144"/>
      <c r="V28" s="238"/>
    </row>
    <row r="29" spans="1:22" s="4" customFormat="1" ht="13.5" customHeight="1" thickBot="1" x14ac:dyDescent="0.25">
      <c r="A29" s="52">
        <v>17</v>
      </c>
      <c r="B29" s="53" t="s">
        <v>39</v>
      </c>
      <c r="C29" s="268"/>
      <c r="D29" s="268"/>
      <c r="E29" s="268"/>
      <c r="F29" s="268"/>
      <c r="G29" s="268"/>
      <c r="H29" s="268"/>
      <c r="I29" s="54">
        <f t="shared" si="0"/>
        <v>0</v>
      </c>
      <c r="J29" s="269"/>
      <c r="K29" s="269"/>
      <c r="L29" s="269"/>
      <c r="M29" s="269"/>
      <c r="N29" s="269"/>
      <c r="O29" s="269"/>
      <c r="P29" s="269"/>
      <c r="Q29" s="55">
        <f t="shared" si="1"/>
        <v>0</v>
      </c>
      <c r="R29" s="56">
        <f>SUM(Q23:Q29)</f>
        <v>0</v>
      </c>
      <c r="S29" s="56" t="str">
        <f>IF((SUM(I23:I29)-40)&gt;0,IF($O$3="x",(SUM(I23:I29)-40)*1.5,""),"")</f>
        <v/>
      </c>
      <c r="T29" s="145"/>
      <c r="U29" s="145"/>
      <c r="V29" s="239"/>
    </row>
    <row r="30" spans="1:22" s="4" customFormat="1" ht="13.5" customHeight="1" x14ac:dyDescent="0.2">
      <c r="A30" s="48">
        <v>18</v>
      </c>
      <c r="B30" s="49" t="s">
        <v>33</v>
      </c>
      <c r="C30" s="270"/>
      <c r="D30" s="270"/>
      <c r="E30" s="270"/>
      <c r="F30" s="270"/>
      <c r="G30" s="270"/>
      <c r="H30" s="270"/>
      <c r="I30" s="50">
        <f t="shared" si="0"/>
        <v>0</v>
      </c>
      <c r="J30" s="271"/>
      <c r="K30" s="271"/>
      <c r="L30" s="271"/>
      <c r="M30" s="271"/>
      <c r="N30" s="271"/>
      <c r="O30" s="271"/>
      <c r="P30" s="271"/>
      <c r="Q30" s="246">
        <f t="shared" si="1"/>
        <v>0</v>
      </c>
      <c r="R30" s="362"/>
      <c r="S30" s="51"/>
      <c r="T30" s="146"/>
      <c r="U30" s="146"/>
      <c r="V30" s="240"/>
    </row>
    <row r="31" spans="1:22" s="4" customFormat="1" ht="13.5" customHeight="1" x14ac:dyDescent="0.2">
      <c r="A31" s="39">
        <v>19</v>
      </c>
      <c r="B31" s="40" t="s">
        <v>34</v>
      </c>
      <c r="C31" s="264"/>
      <c r="D31" s="264"/>
      <c r="E31" s="264"/>
      <c r="F31" s="264"/>
      <c r="G31" s="264"/>
      <c r="H31" s="264"/>
      <c r="I31" s="41">
        <f t="shared" si="0"/>
        <v>0</v>
      </c>
      <c r="J31" s="263"/>
      <c r="K31" s="263"/>
      <c r="L31" s="263"/>
      <c r="M31" s="263"/>
      <c r="N31" s="263"/>
      <c r="O31" s="263"/>
      <c r="P31" s="263"/>
      <c r="Q31" s="37">
        <f t="shared" si="1"/>
        <v>0</v>
      </c>
      <c r="R31" s="361"/>
      <c r="S31" s="42"/>
      <c r="T31" s="144"/>
      <c r="U31" s="144"/>
      <c r="V31" s="238"/>
    </row>
    <row r="32" spans="1:22" s="4" customFormat="1" ht="13.5" customHeight="1" x14ac:dyDescent="0.2">
      <c r="A32" s="39">
        <v>20</v>
      </c>
      <c r="B32" s="40" t="s">
        <v>35</v>
      </c>
      <c r="C32" s="264"/>
      <c r="D32" s="264"/>
      <c r="E32" s="264"/>
      <c r="F32" s="264"/>
      <c r="G32" s="264"/>
      <c r="H32" s="264"/>
      <c r="I32" s="41">
        <f t="shared" si="0"/>
        <v>0</v>
      </c>
      <c r="J32" s="263"/>
      <c r="K32" s="263"/>
      <c r="L32" s="263"/>
      <c r="M32" s="263"/>
      <c r="N32" s="263"/>
      <c r="O32" s="263"/>
      <c r="P32" s="263"/>
      <c r="Q32" s="37">
        <f t="shared" si="1"/>
        <v>0</v>
      </c>
      <c r="R32" s="361"/>
      <c r="S32" s="42"/>
      <c r="T32" s="144"/>
      <c r="U32" s="144"/>
      <c r="V32" s="238"/>
    </row>
    <row r="33" spans="1:22" s="4" customFormat="1" ht="13.5" customHeight="1" x14ac:dyDescent="0.2">
      <c r="A33" s="39">
        <v>21</v>
      </c>
      <c r="B33" s="40" t="s">
        <v>36</v>
      </c>
      <c r="C33" s="264"/>
      <c r="D33" s="264"/>
      <c r="E33" s="264"/>
      <c r="F33" s="264"/>
      <c r="G33" s="264"/>
      <c r="H33" s="264"/>
      <c r="I33" s="41">
        <f t="shared" si="0"/>
        <v>0</v>
      </c>
      <c r="J33" s="263"/>
      <c r="K33" s="263"/>
      <c r="L33" s="263"/>
      <c r="M33" s="263"/>
      <c r="N33" s="263"/>
      <c r="O33" s="263"/>
      <c r="P33" s="263"/>
      <c r="Q33" s="37">
        <f t="shared" si="1"/>
        <v>0</v>
      </c>
      <c r="R33" s="361"/>
      <c r="S33" s="42"/>
      <c r="T33" s="144"/>
      <c r="U33" s="144"/>
      <c r="V33" s="238"/>
    </row>
    <row r="34" spans="1:22" s="4" customFormat="1" ht="13.5" customHeight="1" x14ac:dyDescent="0.2">
      <c r="A34" s="39">
        <v>22</v>
      </c>
      <c r="B34" s="40" t="s">
        <v>37</v>
      </c>
      <c r="C34" s="264"/>
      <c r="D34" s="264"/>
      <c r="E34" s="264"/>
      <c r="F34" s="264"/>
      <c r="G34" s="264"/>
      <c r="H34" s="264"/>
      <c r="I34" s="41">
        <f t="shared" si="0"/>
        <v>0</v>
      </c>
      <c r="J34" s="263"/>
      <c r="K34" s="263"/>
      <c r="L34" s="263"/>
      <c r="M34" s="263"/>
      <c r="N34" s="273"/>
      <c r="O34" s="273"/>
      <c r="P34" s="273"/>
      <c r="Q34" s="37">
        <f t="shared" si="1"/>
        <v>0</v>
      </c>
      <c r="R34" s="361"/>
      <c r="S34" s="42"/>
      <c r="T34" s="144"/>
      <c r="U34" s="144"/>
      <c r="V34" s="238"/>
    </row>
    <row r="35" spans="1:22" s="4" customFormat="1" ht="13.5" customHeight="1" x14ac:dyDescent="0.2">
      <c r="A35" s="39">
        <v>23</v>
      </c>
      <c r="B35" s="40" t="s">
        <v>38</v>
      </c>
      <c r="C35" s="264"/>
      <c r="D35" s="264"/>
      <c r="E35" s="264"/>
      <c r="F35" s="264"/>
      <c r="G35" s="264"/>
      <c r="H35" s="264"/>
      <c r="I35" s="41">
        <f t="shared" si="0"/>
        <v>0</v>
      </c>
      <c r="J35" s="263"/>
      <c r="K35" s="263"/>
      <c r="L35" s="263"/>
      <c r="M35" s="263"/>
      <c r="N35" s="263"/>
      <c r="O35" s="263"/>
      <c r="P35" s="263"/>
      <c r="Q35" s="37">
        <f t="shared" si="1"/>
        <v>0</v>
      </c>
      <c r="R35" s="361"/>
      <c r="S35" s="42"/>
      <c r="T35" s="144"/>
      <c r="U35" s="144"/>
      <c r="V35" s="238"/>
    </row>
    <row r="36" spans="1:22" s="4" customFormat="1" ht="13.5" customHeight="1" thickBot="1" x14ac:dyDescent="0.25">
      <c r="A36" s="52">
        <v>24</v>
      </c>
      <c r="B36" s="53" t="s">
        <v>39</v>
      </c>
      <c r="C36" s="268"/>
      <c r="D36" s="268"/>
      <c r="E36" s="268"/>
      <c r="F36" s="268"/>
      <c r="G36" s="268"/>
      <c r="H36" s="268"/>
      <c r="I36" s="54">
        <f t="shared" si="0"/>
        <v>0</v>
      </c>
      <c r="J36" s="269"/>
      <c r="K36" s="269"/>
      <c r="L36" s="269"/>
      <c r="M36" s="269"/>
      <c r="N36" s="269"/>
      <c r="O36" s="269"/>
      <c r="P36" s="269"/>
      <c r="Q36" s="55">
        <f t="shared" si="1"/>
        <v>0</v>
      </c>
      <c r="R36" s="56">
        <f>SUM(Q30:Q36)</f>
        <v>0</v>
      </c>
      <c r="S36" s="56" t="str">
        <f>IF((SUM(I30:I36)-40)&gt;0,IF($O$3="x",(SUM(I30:I36)-40)*1.5,""),"")</f>
        <v/>
      </c>
      <c r="T36" s="145"/>
      <c r="U36" s="145"/>
      <c r="V36" s="239"/>
    </row>
    <row r="37" spans="1:22" s="4" customFormat="1" ht="13.5" customHeight="1" x14ac:dyDescent="0.2">
      <c r="A37" s="48">
        <v>25</v>
      </c>
      <c r="B37" s="49" t="s">
        <v>33</v>
      </c>
      <c r="C37" s="270"/>
      <c r="D37" s="270"/>
      <c r="E37" s="270"/>
      <c r="F37" s="270"/>
      <c r="G37" s="270"/>
      <c r="H37" s="270"/>
      <c r="I37" s="50">
        <f t="shared" si="0"/>
        <v>0</v>
      </c>
      <c r="J37" s="271"/>
      <c r="K37" s="271"/>
      <c r="L37" s="271"/>
      <c r="M37" s="271"/>
      <c r="N37" s="271"/>
      <c r="O37" s="271"/>
      <c r="P37" s="271"/>
      <c r="Q37" s="246">
        <f t="shared" si="1"/>
        <v>0</v>
      </c>
      <c r="R37" s="362"/>
      <c r="S37" s="51"/>
      <c r="T37" s="146"/>
      <c r="U37" s="146"/>
      <c r="V37" s="240"/>
    </row>
    <row r="38" spans="1:22" s="4" customFormat="1" ht="13.5" customHeight="1" x14ac:dyDescent="0.2">
      <c r="A38" s="39">
        <v>26</v>
      </c>
      <c r="B38" s="40" t="s">
        <v>34</v>
      </c>
      <c r="C38" s="264"/>
      <c r="D38" s="264"/>
      <c r="E38" s="264"/>
      <c r="F38" s="264"/>
      <c r="G38" s="264"/>
      <c r="H38" s="264"/>
      <c r="I38" s="41">
        <f t="shared" si="0"/>
        <v>0</v>
      </c>
      <c r="J38" s="263"/>
      <c r="K38" s="263"/>
      <c r="L38" s="263"/>
      <c r="M38" s="263"/>
      <c r="N38" s="263"/>
      <c r="O38" s="263"/>
      <c r="P38" s="263"/>
      <c r="Q38" s="37">
        <f t="shared" si="1"/>
        <v>0</v>
      </c>
      <c r="R38" s="361"/>
      <c r="S38" s="42"/>
      <c r="T38" s="144"/>
      <c r="U38" s="144"/>
      <c r="V38" s="238"/>
    </row>
    <row r="39" spans="1:22" s="4" customFormat="1" ht="13.5" customHeight="1" x14ac:dyDescent="0.2">
      <c r="A39" s="39">
        <v>27</v>
      </c>
      <c r="B39" s="40" t="s">
        <v>35</v>
      </c>
      <c r="C39" s="264"/>
      <c r="D39" s="264"/>
      <c r="E39" s="272"/>
      <c r="F39" s="264"/>
      <c r="G39" s="264"/>
      <c r="H39" s="264"/>
      <c r="I39" s="41">
        <f t="shared" si="0"/>
        <v>0</v>
      </c>
      <c r="J39" s="263"/>
      <c r="K39" s="263"/>
      <c r="L39" s="263"/>
      <c r="M39" s="263"/>
      <c r="N39" s="263"/>
      <c r="O39" s="263"/>
      <c r="P39" s="263"/>
      <c r="Q39" s="37">
        <f t="shared" si="1"/>
        <v>0</v>
      </c>
      <c r="R39" s="361"/>
      <c r="S39" s="42"/>
      <c r="T39" s="144"/>
      <c r="U39" s="144"/>
      <c r="V39" s="238"/>
    </row>
    <row r="40" spans="1:22" s="4" customFormat="1" ht="12.75" customHeight="1" x14ac:dyDescent="0.2">
      <c r="A40" s="47">
        <v>28</v>
      </c>
      <c r="B40" s="43" t="s">
        <v>36</v>
      </c>
      <c r="C40" s="264"/>
      <c r="D40" s="264"/>
      <c r="E40" s="264"/>
      <c r="F40" s="264"/>
      <c r="G40" s="264"/>
      <c r="H40" s="264"/>
      <c r="I40" s="41">
        <f t="shared" si="0"/>
        <v>0</v>
      </c>
      <c r="J40" s="263"/>
      <c r="K40" s="263"/>
      <c r="L40" s="263"/>
      <c r="M40" s="263"/>
      <c r="N40" s="263"/>
      <c r="O40" s="263"/>
      <c r="P40" s="263"/>
      <c r="Q40" s="37">
        <f t="shared" si="1"/>
        <v>0</v>
      </c>
      <c r="R40" s="361"/>
      <c r="S40" s="42"/>
      <c r="T40" s="144"/>
      <c r="U40" s="144"/>
      <c r="V40" s="238"/>
    </row>
    <row r="41" spans="1:22" s="4" customFormat="1" ht="13.5" customHeight="1" x14ac:dyDescent="0.2">
      <c r="A41" s="86">
        <v>29</v>
      </c>
      <c r="B41" s="88" t="s">
        <v>37</v>
      </c>
      <c r="C41" s="264"/>
      <c r="D41" s="264"/>
      <c r="E41" s="264"/>
      <c r="F41" s="264"/>
      <c r="G41" s="264"/>
      <c r="H41" s="264"/>
      <c r="I41" s="41">
        <f t="shared" si="0"/>
        <v>0</v>
      </c>
      <c r="J41" s="263"/>
      <c r="K41" s="263"/>
      <c r="L41" s="263"/>
      <c r="M41" s="263"/>
      <c r="N41" s="273"/>
      <c r="O41" s="263"/>
      <c r="P41" s="263"/>
      <c r="Q41" s="37">
        <f t="shared" si="1"/>
        <v>0</v>
      </c>
      <c r="R41" s="361"/>
      <c r="S41" s="42"/>
      <c r="T41" s="144"/>
      <c r="U41" s="144"/>
      <c r="V41" s="238"/>
    </row>
    <row r="42" spans="1:22" s="4" customFormat="1" ht="14.25" customHeight="1" x14ac:dyDescent="0.2">
      <c r="A42" s="48">
        <v>30</v>
      </c>
      <c r="B42" s="87" t="s">
        <v>38</v>
      </c>
      <c r="C42" s="264"/>
      <c r="D42" s="264"/>
      <c r="E42" s="274"/>
      <c r="F42" s="274"/>
      <c r="G42" s="274"/>
      <c r="H42" s="264"/>
      <c r="I42" s="44">
        <f t="shared" si="0"/>
        <v>0</v>
      </c>
      <c r="J42" s="265"/>
      <c r="K42" s="265"/>
      <c r="L42" s="265"/>
      <c r="M42" s="265"/>
      <c r="N42" s="265"/>
      <c r="O42" s="265"/>
      <c r="P42" s="265"/>
      <c r="Q42" s="45">
        <f t="shared" si="1"/>
        <v>0</v>
      </c>
      <c r="R42" s="363"/>
      <c r="S42" s="46"/>
      <c r="T42" s="275"/>
      <c r="U42" s="275"/>
      <c r="V42" s="241"/>
    </row>
    <row r="43" spans="1:22" s="4" customFormat="1" ht="13.5" thickBot="1" x14ac:dyDescent="0.25">
      <c r="A43" s="52">
        <v>31</v>
      </c>
      <c r="B43" s="53" t="s">
        <v>39</v>
      </c>
      <c r="C43" s="268"/>
      <c r="D43" s="268"/>
      <c r="E43" s="268"/>
      <c r="F43" s="268"/>
      <c r="G43" s="268"/>
      <c r="H43" s="268"/>
      <c r="I43" s="54">
        <f t="shared" si="0"/>
        <v>0</v>
      </c>
      <c r="J43" s="269"/>
      <c r="K43" s="269"/>
      <c r="L43" s="269"/>
      <c r="M43" s="269"/>
      <c r="N43" s="269"/>
      <c r="O43" s="269"/>
      <c r="P43" s="269"/>
      <c r="Q43" s="55">
        <f t="shared" si="1"/>
        <v>0</v>
      </c>
      <c r="R43" s="56">
        <f>SUM(Q37:Q43)</f>
        <v>0</v>
      </c>
      <c r="S43" s="56" t="str">
        <f>IF((SUM(I37:I43)-40)&gt;0,IF($O$3="x",(SUM(I37:I43)-40)*1.5,""),"")</f>
        <v/>
      </c>
      <c r="T43" s="145"/>
      <c r="U43" s="145"/>
      <c r="V43" s="239"/>
    </row>
    <row r="44" spans="1:22" s="4" customFormat="1" x14ac:dyDescent="0.2">
      <c r="A44" s="48"/>
      <c r="B44" s="49" t="s">
        <v>33</v>
      </c>
      <c r="C44" s="270"/>
      <c r="D44" s="270"/>
      <c r="E44" s="276"/>
      <c r="F44" s="276"/>
      <c r="G44" s="276"/>
      <c r="H44" s="276"/>
      <c r="I44" s="57">
        <v>0</v>
      </c>
      <c r="J44" s="277"/>
      <c r="K44" s="277"/>
      <c r="L44" s="277"/>
      <c r="M44" s="277"/>
      <c r="N44" s="277"/>
      <c r="O44" s="277"/>
      <c r="P44" s="277"/>
      <c r="Q44" s="58">
        <f t="shared" si="1"/>
        <v>0</v>
      </c>
      <c r="R44" s="364"/>
      <c r="S44" s="330"/>
      <c r="T44" s="325"/>
      <c r="U44" s="325"/>
      <c r="V44" s="333"/>
    </row>
    <row r="45" spans="1:22" s="4" customFormat="1" x14ac:dyDescent="0.2">
      <c r="A45" s="47"/>
      <c r="B45" s="40" t="s">
        <v>34</v>
      </c>
      <c r="C45" s="264"/>
      <c r="D45" s="264"/>
      <c r="E45" s="274"/>
      <c r="F45" s="274"/>
      <c r="G45" s="274"/>
      <c r="H45" s="274"/>
      <c r="I45" s="44">
        <f t="shared" si="0"/>
        <v>0</v>
      </c>
      <c r="J45" s="265"/>
      <c r="K45" s="265"/>
      <c r="L45" s="265"/>
      <c r="M45" s="265"/>
      <c r="N45" s="265"/>
      <c r="O45" s="265"/>
      <c r="P45" s="265"/>
      <c r="Q45" s="45">
        <f t="shared" si="1"/>
        <v>0</v>
      </c>
      <c r="R45" s="329">
        <f>SUM(Q44:Q45)</f>
        <v>0</v>
      </c>
      <c r="S45" s="331"/>
      <c r="T45" s="326"/>
      <c r="U45" s="326"/>
      <c r="V45" s="334"/>
    </row>
    <row r="46" spans="1:22" s="4" customFormat="1" ht="12.95" customHeight="1" thickBot="1" x14ac:dyDescent="0.25">
      <c r="A46" s="477" t="s">
        <v>40</v>
      </c>
      <c r="B46" s="478"/>
      <c r="C46" s="478"/>
      <c r="D46" s="478"/>
      <c r="E46" s="478"/>
      <c r="F46" s="478"/>
      <c r="G46" s="478"/>
      <c r="H46" s="479"/>
      <c r="I46" s="258">
        <f>IF(SUM($A44:$A45)&gt;0,SUM(I44:I45),IF($A43&gt;0,0,SUM(I37:I43)))</f>
        <v>0</v>
      </c>
      <c r="J46" s="258">
        <f t="shared" ref="J46:P46" si="2">IF(SUM($A44:$A45)&gt;0,SUM(J44:J45),IF($A43&gt;0,0,SUM(J37:J43)))</f>
        <v>0</v>
      </c>
      <c r="K46" s="258">
        <f t="shared" si="2"/>
        <v>0</v>
      </c>
      <c r="L46" s="258">
        <f t="shared" si="2"/>
        <v>0</v>
      </c>
      <c r="M46" s="258">
        <f t="shared" si="2"/>
        <v>0</v>
      </c>
      <c r="N46" s="258">
        <f t="shared" si="2"/>
        <v>0</v>
      </c>
      <c r="O46" s="258">
        <f t="shared" si="2"/>
        <v>0</v>
      </c>
      <c r="P46" s="258">
        <f t="shared" si="2"/>
        <v>0</v>
      </c>
      <c r="Q46" s="258">
        <f>IF(SUM($A44:$A45)&gt;0,SUM(Q44:Q45),IF($A43&gt;0,0,SUM(Q37:Q43)))</f>
        <v>0</v>
      </c>
      <c r="R46" s="328">
        <f>SUM(R8:R45)</f>
        <v>0</v>
      </c>
      <c r="S46" s="332">
        <f>SUM(S8:S45)</f>
        <v>0</v>
      </c>
      <c r="T46" s="327">
        <f t="shared" ref="T46:U46" si="3">IF(SUM($A44:$A45)&gt;0,SUM(T44:T45),SUM(T37:T43))</f>
        <v>0</v>
      </c>
      <c r="U46" s="327">
        <f t="shared" si="3"/>
        <v>0</v>
      </c>
      <c r="V46" s="335"/>
    </row>
    <row r="47" spans="1:22" s="4" customFormat="1" ht="24" customHeight="1" x14ac:dyDescent="0.2">
      <c r="A47" s="476" t="s">
        <v>41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</row>
    <row r="48" spans="1:22" s="4" customFormat="1" ht="20.100000000000001" customHeight="1" x14ac:dyDescent="0.2">
      <c r="A48" s="69" t="s">
        <v>42</v>
      </c>
      <c r="B48" s="70"/>
      <c r="C48" s="68"/>
      <c r="D48" s="71"/>
      <c r="E48" s="303"/>
      <c r="F48" s="303"/>
      <c r="G48" s="303"/>
      <c r="H48" s="303"/>
      <c r="I48" s="303"/>
      <c r="J48" s="68" t="s">
        <v>43</v>
      </c>
      <c r="K48" s="68"/>
      <c r="L48" s="68"/>
      <c r="M48" s="303"/>
      <c r="N48" s="303"/>
      <c r="O48" s="303"/>
      <c r="P48" s="303"/>
      <c r="Q48" s="303"/>
      <c r="R48" s="18" t="s">
        <v>44</v>
      </c>
      <c r="S48" s="32"/>
      <c r="T48" s="304"/>
    </row>
    <row r="49" spans="1:20" s="4" customFormat="1" ht="11.25" x14ac:dyDescent="0.2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20" ht="26.25" thickBot="1" x14ac:dyDescent="0.3">
      <c r="A50" s="6"/>
      <c r="B50" s="435" t="s">
        <v>45</v>
      </c>
      <c r="C50" s="435"/>
      <c r="D50" s="435"/>
      <c r="E50" s="435"/>
      <c r="F50" s="61"/>
      <c r="G50" s="61"/>
      <c r="H50" s="61"/>
      <c r="I50" s="60"/>
      <c r="J50" s="62" t="s">
        <v>46</v>
      </c>
      <c r="K50" s="63" t="s">
        <v>47</v>
      </c>
      <c r="L50" s="61"/>
      <c r="N50" s="61"/>
      <c r="O50" s="62" t="s">
        <v>48</v>
      </c>
      <c r="P50" s="63" t="s">
        <v>49</v>
      </c>
      <c r="Q50" s="395" t="s">
        <v>50</v>
      </c>
      <c r="R50" s="60"/>
      <c r="S50" s="60"/>
      <c r="T50" s="243"/>
    </row>
    <row r="51" spans="1:20" ht="15.75" thickTop="1" x14ac:dyDescent="0.25">
      <c r="A51" s="405"/>
      <c r="B51" s="409" t="s">
        <v>51</v>
      </c>
      <c r="C51" s="410"/>
      <c r="D51" s="411" t="s">
        <v>52</v>
      </c>
      <c r="E51" s="411" t="s">
        <v>53</v>
      </c>
      <c r="F51" s="17"/>
      <c r="G51" s="65"/>
      <c r="H51" s="65"/>
      <c r="I51" s="245" t="s">
        <v>54</v>
      </c>
      <c r="J51" s="80">
        <f>FEBRUARY!J56</f>
        <v>0</v>
      </c>
      <c r="K51" s="80">
        <f>FEBRUARY!K56</f>
        <v>53.279999999999987</v>
      </c>
      <c r="L51" s="247"/>
      <c r="N51" s="247" t="s">
        <v>55</v>
      </c>
      <c r="O51" s="82">
        <f>FEBRUARY!O55</f>
        <v>16</v>
      </c>
      <c r="P51" s="82">
        <f>FEBRUARY!P55</f>
        <v>0</v>
      </c>
      <c r="Q51" s="82">
        <f>FEBRUARY!Q55</f>
        <v>120</v>
      </c>
      <c r="R51" s="66"/>
      <c r="S51" s="66"/>
      <c r="T51" s="243"/>
    </row>
    <row r="52" spans="1:20" ht="15" x14ac:dyDescent="0.25">
      <c r="A52" s="405"/>
      <c r="B52" s="412" t="s">
        <v>47</v>
      </c>
      <c r="C52" s="410"/>
      <c r="D52" s="412">
        <v>6.66</v>
      </c>
      <c r="E52" s="412">
        <v>360</v>
      </c>
      <c r="F52" s="17"/>
      <c r="G52" s="65"/>
      <c r="H52" s="65"/>
      <c r="I52" s="245" t="s">
        <v>56</v>
      </c>
      <c r="J52" s="305">
        <v>0</v>
      </c>
      <c r="K52" s="305">
        <v>0</v>
      </c>
      <c r="L52" s="247"/>
      <c r="N52" s="247" t="s">
        <v>57</v>
      </c>
      <c r="O52" s="306">
        <v>0</v>
      </c>
      <c r="P52" s="307">
        <v>0</v>
      </c>
      <c r="Q52" s="306">
        <v>0</v>
      </c>
      <c r="R52" s="66"/>
      <c r="S52" s="66"/>
      <c r="T52" s="243"/>
    </row>
    <row r="53" spans="1:20" ht="15" x14ac:dyDescent="0.25">
      <c r="A53" s="405"/>
      <c r="B53" s="412" t="s">
        <v>46</v>
      </c>
      <c r="C53" s="410"/>
      <c r="D53" s="410"/>
      <c r="E53" s="410"/>
      <c r="F53" s="17"/>
      <c r="G53" s="65"/>
      <c r="H53" s="65"/>
      <c r="I53" s="245" t="s">
        <v>58</v>
      </c>
      <c r="J53" s="33">
        <f>-SUM(J9:J45)</f>
        <v>0</v>
      </c>
      <c r="K53" s="33">
        <f>-SUM(K9:K45)</f>
        <v>0</v>
      </c>
      <c r="L53" s="247"/>
      <c r="N53" s="247" t="s">
        <v>59</v>
      </c>
      <c r="O53" s="308">
        <v>0</v>
      </c>
      <c r="P53" s="36">
        <f>SUM(S9:S45)</f>
        <v>0</v>
      </c>
      <c r="Q53" s="308">
        <v>0</v>
      </c>
      <c r="R53" s="66"/>
      <c r="S53" s="66"/>
      <c r="T53" s="243"/>
    </row>
    <row r="54" spans="1:20" ht="15" x14ac:dyDescent="0.25">
      <c r="A54" s="405"/>
      <c r="B54" s="410"/>
      <c r="C54" s="412" t="s">
        <v>167</v>
      </c>
      <c r="D54" s="412">
        <v>8</v>
      </c>
      <c r="E54" s="412">
        <v>192</v>
      </c>
      <c r="F54" s="17"/>
      <c r="G54" s="65"/>
      <c r="H54" s="65"/>
      <c r="I54" s="91" t="s">
        <v>60</v>
      </c>
      <c r="J54" s="261">
        <f>SUM(J51:J53)</f>
        <v>0</v>
      </c>
      <c r="K54" s="261">
        <f>SUM(K51:K53)</f>
        <v>53.279999999999987</v>
      </c>
      <c r="L54" s="247"/>
      <c r="N54" s="247" t="s">
        <v>61</v>
      </c>
      <c r="O54" s="83">
        <f>SUM(L9:L45)</f>
        <v>0</v>
      </c>
      <c r="P54" s="83">
        <f>SUM(M9:M45)</f>
        <v>0</v>
      </c>
      <c r="Q54" s="83">
        <f>SUM(N9:N45)</f>
        <v>0</v>
      </c>
      <c r="R54" s="66"/>
      <c r="S54" s="66"/>
      <c r="T54" s="243"/>
    </row>
    <row r="55" spans="1:20" ht="15.75" thickBot="1" x14ac:dyDescent="0.3">
      <c r="A55" s="405"/>
      <c r="B55" s="410"/>
      <c r="C55" s="412" t="s">
        <v>168</v>
      </c>
      <c r="D55" s="412">
        <v>9</v>
      </c>
      <c r="E55" s="412">
        <v>216</v>
      </c>
      <c r="F55" s="17"/>
      <c r="G55" s="65"/>
      <c r="H55" s="65"/>
      <c r="I55" s="245" t="s">
        <v>63</v>
      </c>
      <c r="J55" s="278">
        <f>FEBRUARY!J55</f>
        <v>0</v>
      </c>
      <c r="K55" s="278">
        <f>FEBRUARY!K55</f>
        <v>6.66</v>
      </c>
      <c r="L55" s="67"/>
      <c r="N55" s="73" t="s">
        <v>64</v>
      </c>
      <c r="O55" s="81">
        <f>(+O51-O52+O53)-O54</f>
        <v>16</v>
      </c>
      <c r="P55" s="81">
        <f>(+P51-P52+P53)-P54</f>
        <v>0</v>
      </c>
      <c r="Q55" s="81">
        <f>(+Q51-Q52+Q53)-Q54</f>
        <v>120</v>
      </c>
      <c r="R55" s="66"/>
      <c r="S55" s="66"/>
      <c r="T55" s="243"/>
    </row>
    <row r="56" spans="1:20" s="72" customFormat="1" ht="16.5" thickTop="1" thickBot="1" x14ac:dyDescent="0.3">
      <c r="A56" s="256"/>
      <c r="B56" s="410"/>
      <c r="C56" s="412" t="s">
        <v>62</v>
      </c>
      <c r="D56" s="412">
        <v>11</v>
      </c>
      <c r="E56" s="412">
        <v>264</v>
      </c>
      <c r="F56" s="249"/>
      <c r="G56" s="74"/>
      <c r="H56" s="74"/>
      <c r="I56" s="245" t="s">
        <v>66</v>
      </c>
      <c r="J56" s="81">
        <f>+J54+J55</f>
        <v>0</v>
      </c>
      <c r="K56" s="81">
        <f>+K54+K55</f>
        <v>59.939999999999984</v>
      </c>
      <c r="L56" s="74"/>
      <c r="M56" s="75"/>
      <c r="N56" s="75"/>
      <c r="O56" s="75"/>
      <c r="P56" s="75"/>
      <c r="Q56" s="75"/>
      <c r="R56" s="75"/>
      <c r="S56" s="75"/>
      <c r="T56" s="251"/>
    </row>
    <row r="57" spans="1:20" s="72" customFormat="1" ht="14.25" customHeight="1" thickTop="1" x14ac:dyDescent="0.25">
      <c r="A57" s="254"/>
      <c r="B57" s="410"/>
      <c r="C57" s="412" t="s">
        <v>65</v>
      </c>
      <c r="D57" s="412">
        <v>13</v>
      </c>
      <c r="E57" s="412">
        <v>312</v>
      </c>
      <c r="F57" s="251"/>
      <c r="G57" s="251"/>
      <c r="H57" s="251"/>
      <c r="I57" s="245" t="s">
        <v>68</v>
      </c>
      <c r="J57" s="434"/>
      <c r="K57" s="434"/>
      <c r="L57" s="434"/>
      <c r="M57" s="434"/>
      <c r="N57" s="434"/>
      <c r="O57" s="434"/>
      <c r="P57" s="434"/>
      <c r="Q57" s="434"/>
      <c r="R57" s="251"/>
      <c r="S57" s="251"/>
      <c r="T57" s="255"/>
    </row>
    <row r="58" spans="1:20" s="251" customFormat="1" ht="14.25" customHeight="1" x14ac:dyDescent="0.25">
      <c r="A58" s="254"/>
      <c r="B58" s="410"/>
      <c r="C58" s="412" t="s">
        <v>67</v>
      </c>
      <c r="D58" s="412">
        <v>16</v>
      </c>
      <c r="E58" s="412">
        <v>384</v>
      </c>
      <c r="I58" s="245"/>
      <c r="Q58" s="244"/>
      <c r="T58" s="255"/>
    </row>
    <row r="59" spans="1:20" s="32" customFormat="1" ht="21.75" customHeight="1" x14ac:dyDescent="0.2">
      <c r="A59" s="493" t="s">
        <v>69</v>
      </c>
      <c r="B59" s="493"/>
      <c r="C59" s="493"/>
      <c r="D59" s="49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30"/>
    </row>
  </sheetData>
  <sheetProtection algorithmName="SHA-512" hashValue="GmlyYywUqWnjCOuFWdNQIAyfWMpHM0wF5C+j/pF89J1yfuxSBekZ4TFznUwEfwEwjG2m5oG15vVLfRGl4S5Ltw==" saltValue="FGUivcAUPHaBwKteRcB2XQ==" spinCount="100000" sheet="1" objects="1" scenarios="1"/>
  <mergeCells count="33">
    <mergeCell ref="T6:T7"/>
    <mergeCell ref="U6:U7"/>
    <mergeCell ref="V6:V7"/>
    <mergeCell ref="P6:P7"/>
    <mergeCell ref="I6:I7"/>
    <mergeCell ref="J6:J7"/>
    <mergeCell ref="A59:S59"/>
    <mergeCell ref="A47:S47"/>
    <mergeCell ref="A46:H46"/>
    <mergeCell ref="N6:N7"/>
    <mergeCell ref="Q6:Q7"/>
    <mergeCell ref="R6:R7"/>
    <mergeCell ref="F8:H8"/>
    <mergeCell ref="K6:K7"/>
    <mergeCell ref="L6:L7"/>
    <mergeCell ref="B50:E50"/>
    <mergeCell ref="J57:Q57"/>
    <mergeCell ref="N4:O4"/>
    <mergeCell ref="R4:S4"/>
    <mergeCell ref="A8:E8"/>
    <mergeCell ref="A2:C3"/>
    <mergeCell ref="D2:H3"/>
    <mergeCell ref="I2:J3"/>
    <mergeCell ref="K2:L3"/>
    <mergeCell ref="D4:H4"/>
    <mergeCell ref="K4:L4"/>
    <mergeCell ref="C6:H6"/>
    <mergeCell ref="A5:T5"/>
    <mergeCell ref="A6:A7"/>
    <mergeCell ref="B6:B7"/>
    <mergeCell ref="M6:M7"/>
    <mergeCell ref="S6:S7"/>
    <mergeCell ref="O6:O7"/>
  </mergeCells>
  <phoneticPr fontId="3" type="noConversion"/>
  <printOptions horizontalCentered="1" verticalCentered="1"/>
  <pageMargins left="0.25" right="0.25" top="0.24" bottom="0.25" header="0.35" footer="0.27"/>
  <pageSetup scale="6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Leave request</vt:lpstr>
      <vt:lpstr>JULY!Print_Area</vt:lpstr>
      <vt:lpstr>NOVEMBER!Print_Area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Thomson</dc:creator>
  <cp:keywords/>
  <dc:description/>
  <cp:lastModifiedBy>Samantha Johnson</cp:lastModifiedBy>
  <cp:revision/>
  <cp:lastPrinted>2022-06-28T18:05:27Z</cp:lastPrinted>
  <dcterms:created xsi:type="dcterms:W3CDTF">2008-08-26T14:36:43Z</dcterms:created>
  <dcterms:modified xsi:type="dcterms:W3CDTF">2022-07-07T21:29:50Z</dcterms:modified>
  <cp:category/>
  <cp:contentStatus/>
</cp:coreProperties>
</file>